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2) Prevention\(1) Fee Schedule, Permit Forms\"/>
    </mc:Choice>
  </mc:AlternateContent>
  <xr:revisionPtr revIDLastSave="0" documentId="8_{2D2F57C0-DA55-4D88-B7DB-3F54725F84CC}" xr6:coauthVersionLast="45" xr6:coauthVersionMax="45" xr10:uidLastSave="{00000000-0000-0000-0000-000000000000}"/>
  <bookViews>
    <workbookView xWindow="105" yWindow="60" windowWidth="28410" windowHeight="15210" xr2:uid="{00000000-000D-0000-FFFF-FFFF00000000}"/>
  </bookViews>
  <sheets>
    <sheet name="Fire Dist. Fee" sheetId="1" r:id="rId1"/>
  </sheets>
  <definedNames>
    <definedName name="_xlnm._FilterDatabase" localSheetId="0" hidden="1">'Fire Dist. Fee'!$D$49:$L$230</definedName>
    <definedName name="materials" localSheetId="0">'Fire Dist. Fee'!$D$49:$K$230</definedName>
    <definedName name="materials">#REF!</definedName>
    <definedName name="_xlnm.Print_Area" localSheetId="0">'Fire Dist. Fee'!$B$1:$K$104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M86" i="1" l="1"/>
  <c r="M85" i="1"/>
  <c r="M84" i="1"/>
  <c r="M83" i="1" l="1"/>
  <c r="I72" i="1" l="1"/>
  <c r="J69" i="1" s="1"/>
  <c r="M69" i="1" s="1"/>
  <c r="J73" i="1" s="1"/>
  <c r="J61" i="1" l="1"/>
  <c r="M61" i="1" s="1"/>
  <c r="J78" i="1"/>
  <c r="J53" i="1"/>
  <c r="M78" i="1" l="1"/>
  <c r="J87" i="1" s="1"/>
  <c r="J15" i="1"/>
  <c r="M15" i="1" s="1"/>
  <c r="M13" i="1"/>
  <c r="K15" i="1"/>
  <c r="J16" i="1"/>
  <c r="K16" i="1"/>
  <c r="J59" i="1"/>
  <c r="M59" i="1" s="1"/>
  <c r="J57" i="1"/>
  <c r="M57" i="1" s="1"/>
  <c r="J55" i="1"/>
  <c r="M55" i="1" s="1"/>
  <c r="M53" i="1"/>
  <c r="O54" i="1"/>
  <c r="O55" i="1" s="1"/>
  <c r="O56" i="1" s="1"/>
  <c r="O57" i="1" s="1"/>
  <c r="J47" i="1"/>
  <c r="M47" i="1" s="1"/>
  <c r="J45" i="1"/>
  <c r="M45" i="1" s="1"/>
  <c r="J43" i="1"/>
  <c r="M43" i="1" s="1"/>
  <c r="J41" i="1"/>
  <c r="M41" i="1" s="1"/>
  <c r="J34" i="1"/>
  <c r="M34" i="1" s="1"/>
  <c r="J64" i="1" l="1"/>
  <c r="J49" i="1"/>
  <c r="J32" i="1"/>
  <c r="M32" i="1" s="1"/>
  <c r="J30" i="1"/>
  <c r="M30" i="1" s="1"/>
  <c r="J28" i="1"/>
  <c r="M28" i="1" s="1"/>
  <c r="J25" i="1"/>
  <c r="M25" i="1" s="1"/>
  <c r="J23" i="1"/>
  <c r="M23" i="1" s="1"/>
  <c r="J21" i="1"/>
  <c r="M21" i="1" s="1"/>
  <c r="J12" i="1"/>
  <c r="M12" i="1" s="1"/>
  <c r="J17" i="1" s="1"/>
  <c r="J27" i="1" l="1"/>
  <c r="M27" i="1" s="1"/>
  <c r="J37" i="1" s="1"/>
  <c r="K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E. Wolf</author>
  </authors>
  <commentList>
    <comment ref="I12" authorId="0" shapeId="0" xr:uid="{746E42DF-988C-4468-BAA5-0E73394B17B9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Type number of pre-app meetings to be held. All other values (i.e. "yes") will produce value of 1</t>
        </r>
      </text>
    </comment>
    <comment ref="I13" authorId="0" shapeId="0" xr:uid="{5A7F6BD1-2AC5-45AB-B6A6-1B8E088F344A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Square Feet of Project, up to 15,000. 
Above 15,000 sq ft, use New Building schedule</t>
        </r>
      </text>
    </comment>
    <comment ref="I15" authorId="0" shapeId="0" xr:uid="{D15BD07B-BF09-48E0-8577-707099E503FB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Enter square feet of project
</t>
        </r>
      </text>
    </comment>
    <comment ref="I21" authorId="0" shapeId="0" xr:uid="{ECA5D7AF-013F-4E12-B33B-214ECBE01868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Head count
</t>
        </r>
      </text>
    </comment>
    <comment ref="I23" authorId="0" shapeId="0" xr:uid="{EF5E176D-5002-45E3-B3DD-0CC249E2F982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Head count
</t>
        </r>
      </text>
    </comment>
    <comment ref="I25" authorId="0" shapeId="0" xr:uid="{412AB239-D2D0-4C33-A875-947356A43CE7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Head count
</t>
        </r>
      </text>
    </comment>
    <comment ref="I27" authorId="0" shapeId="0" xr:uid="{D26BBEE4-2E44-4F1D-97B0-327349093493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Number of pumps
</t>
        </r>
      </text>
    </comment>
    <comment ref="I28" authorId="0" shapeId="0" xr:uid="{822CFFC3-D24C-479E-8F12-29B0E650F13E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Number of Hose Valves
</t>
        </r>
      </text>
    </comment>
    <comment ref="I30" authorId="0" shapeId="0" xr:uid="{4E5614CF-AF2B-4492-A4CF-96EB1A0A14E3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Number of detection/Notification Devices
</t>
        </r>
      </text>
    </comment>
    <comment ref="I32" authorId="0" shapeId="0" xr:uid="{D1EA38DD-A87C-461D-80DB-71BDE74E58F1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Number of detection/Notification Devices
</t>
        </r>
      </text>
    </comment>
    <comment ref="I34" authorId="0" shapeId="0" xr:uid="{5F81B847-F70D-410E-818D-EDD6AE213C66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Number of systems installed at one time</t>
        </r>
      </text>
    </comment>
    <comment ref="I53" authorId="0" shapeId="0" xr:uid="{C3B2F949-C31D-4797-AEC5-A90239A867F7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Enter which number re-inspection to be billed. Will only calculate one re-inspection fee at a time
</t>
        </r>
      </text>
    </comment>
    <comment ref="I61" authorId="0" shapeId="0" xr:uid="{54D124B4-C27A-4041-A562-0EE115CF9B5E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Hours required</t>
        </r>
      </text>
    </comment>
    <comment ref="I70" authorId="0" shapeId="0" xr:uid="{AAE40425-A780-4D45-A32C-4E1E0237C10C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Number of single family homes
</t>
        </r>
      </text>
    </comment>
    <comment ref="I71" authorId="0" shapeId="0" xr:uid="{9BB7EB73-B5BE-4FE2-A36D-32CFDCF8D92C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Number of units in multi-family dwelling
</t>
        </r>
      </text>
    </comment>
    <comment ref="I72" authorId="0" shapeId="0" xr:uid="{A1A8B87E-3581-484E-A704-160D44479808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Number of square feet of commercial project
</t>
        </r>
      </text>
    </comment>
    <comment ref="G78" authorId="0" shapeId="0" xr:uid="{EB42053B-8A9D-4060-8B5A-FB649538A5D5}">
      <text>
        <r>
          <rPr>
            <b/>
            <sz val="9"/>
            <color indexed="81"/>
            <rFont val="Tahoma"/>
            <family val="2"/>
          </rPr>
          <t>David E. Wolf:</t>
        </r>
        <r>
          <rPr>
            <sz val="9"/>
            <color indexed="81"/>
            <rFont val="Tahoma"/>
            <family val="2"/>
          </rPr>
          <t xml:space="preserve">
Insert amount charged for combined plan review and inspection fee</t>
        </r>
      </text>
    </comment>
  </commentList>
</comments>
</file>

<file path=xl/sharedStrings.xml><?xml version="1.0" encoding="utf-8"?>
<sst xmlns="http://schemas.openxmlformats.org/spreadsheetml/2006/main" count="136" uniqueCount="80">
  <si>
    <t>Owner</t>
  </si>
  <si>
    <t>Service Address</t>
  </si>
  <si>
    <t xml:space="preserve"> Estes Park, CO 80517</t>
  </si>
  <si>
    <t>Calculated By:</t>
  </si>
  <si>
    <t>Date:</t>
  </si>
  <si>
    <t>Permit Number:</t>
  </si>
  <si>
    <t>Unit Cost</t>
  </si>
  <si>
    <t>Quantity</t>
  </si>
  <si>
    <t>Total</t>
  </si>
  <si>
    <t>x</t>
  </si>
  <si>
    <t>Sub-Total</t>
  </si>
  <si>
    <t>CREDITS</t>
  </si>
  <si>
    <t>GRAND TOTAL</t>
  </si>
  <si>
    <t>Notes:</t>
  </si>
  <si>
    <t>Estes Valley Fire Protection District</t>
  </si>
  <si>
    <t>901 N. Saint Vrain Avenue</t>
  </si>
  <si>
    <t>CONSTRUCTION INSPECTION</t>
  </si>
  <si>
    <t>Tenant Finish (up to 15,000 sq ft)</t>
  </si>
  <si>
    <t>New Building Core &amp; Shell -or- Building Addition</t>
  </si>
  <si>
    <t>$500 for first 15,000 sq ft, $0.02/sq ft above</t>
  </si>
  <si>
    <t>Pre-Application Meeting</t>
  </si>
  <si>
    <t>Automatic Sprinkler System (13, 13R, 2001)</t>
  </si>
  <si>
    <t>$100.00 &amp; $1.00 per head</t>
  </si>
  <si>
    <t>Automatic Sprinkler System (13D)</t>
  </si>
  <si>
    <t>$75.00 &amp; $1.00 per head</t>
  </si>
  <si>
    <t>Automatic Sprinker System (Modification)</t>
  </si>
  <si>
    <t>Fire Pump</t>
  </si>
  <si>
    <t>$200 (includes jockey pump)</t>
  </si>
  <si>
    <t>Standpipe</t>
  </si>
  <si>
    <t>$100.00 &amp; $15.00 per hose valve</t>
  </si>
  <si>
    <t>Fire Alarm System (New)</t>
  </si>
  <si>
    <t>$100.00 &amp; $1.00 per detection/notification device</t>
  </si>
  <si>
    <t>Fire Alarm System (Modification)</t>
  </si>
  <si>
    <t>$75.00 &amp; $1.00 per detection/notification device</t>
  </si>
  <si>
    <t>Hood &amp; Duct Fire Protection System</t>
  </si>
  <si>
    <t>$100 for 1st system, plus $50 for each additional in same business at same time</t>
  </si>
  <si>
    <t>FIRE PROTECTION EQUIPMENT &amp; SYSTEMS</t>
  </si>
  <si>
    <t>HAZARDOUS MATERIALS CONSTRUCTION</t>
  </si>
  <si>
    <t>Storage Take Removal (AST or UST)</t>
  </si>
  <si>
    <t>$100 per tank</t>
  </si>
  <si>
    <t>LP-Gas Installment: Permenant</t>
  </si>
  <si>
    <t>$500.00 for 1st tank, plus $250 for each additional</t>
  </si>
  <si>
    <t>LP-Gas Installment: Temporary</t>
  </si>
  <si>
    <t>$100.00 for 1st tank, plus $50 for each additional</t>
  </si>
  <si>
    <t>LP-Gas Installment: Cage</t>
  </si>
  <si>
    <t>$100.00 for 1st cage, plus $50 for each additional</t>
  </si>
  <si>
    <t>MISC. CONSTRUCTION INSPECTIONS</t>
  </si>
  <si>
    <t>Re-inspection fee</t>
  </si>
  <si>
    <t>$75 for 1st offense, double previous fee thereafter</t>
  </si>
  <si>
    <t>Refund Inspection Fee</t>
  </si>
  <si>
    <t>Plan Review fee is 1/3 of combined plan review and inspection fee. Full amount collected initially, but contractor cancels permit or plans are reviewed without a permit issued.</t>
  </si>
  <si>
    <t xml:space="preserve">The “Plan Review Fee” is 1/3 of the combined plan review and inspection fee. </t>
  </si>
  <si>
    <t>All fees to be rounded to the nearest whole dollar.</t>
  </si>
  <si>
    <t xml:space="preserve">Construction inspections include: one final inspection. </t>
  </si>
  <si>
    <t>Fire Alarm inspections include: one rough and one final inspection.</t>
  </si>
  <si>
    <t xml:space="preserve">The “Plan Review Fee” may be required to be collected at the time of submittal at the discretion of the Fire </t>
  </si>
  <si>
    <t>Marshal or the reviewer.</t>
  </si>
  <si>
    <t xml:space="preserve">The “Plan Review Fee” is required to be collected at the time of submittal when the contractor has not been </t>
  </si>
  <si>
    <t xml:space="preserve">selected. </t>
  </si>
  <si>
    <t xml:space="preserve">Sprinkler inspections include: one hydro test, one rough, and one final inspection. Plans for phase or </t>
  </si>
  <si>
    <t xml:space="preserve">incremental inspections must be made with the inspector at time of permit application or re-inspection </t>
  </si>
  <si>
    <t>fees will apply.</t>
  </si>
  <si>
    <t>The “Plan Review Fee” is to be collected from the contractor when the contractor cancels a permit or when</t>
  </si>
  <si>
    <t xml:space="preserve">the plans are reviewed without a permit being issued. </t>
  </si>
  <si>
    <t>Fees effective 01/01/2018</t>
  </si>
  <si>
    <t>Fax: 970-577-0923</t>
  </si>
  <si>
    <t>Office: 970-577-0900</t>
  </si>
  <si>
    <t>Miscellaneous Inspection Fee</t>
  </si>
  <si>
    <t>When there is no other applicable fee indicated and which occurs during normal business hours</t>
  </si>
  <si>
    <t>10-digit parcel ID</t>
  </si>
  <si>
    <t>IMPACT FEES</t>
  </si>
  <si>
    <t>Fee for new construction only. See Impact Fee Schedule</t>
  </si>
  <si>
    <t>1-2 Family Residential (fee per building)</t>
  </si>
  <si>
    <t>Multi-Family Residential (fee per individual unit)</t>
  </si>
  <si>
    <t>Commercial (fee per square foot)</t>
  </si>
  <si>
    <t>Applied Credits</t>
  </si>
  <si>
    <t>Previously Paid Invoices</t>
  </si>
  <si>
    <t>Updated 10/10/2019</t>
  </si>
  <si>
    <t>Minimum of $75.00</t>
  </si>
  <si>
    <t>2020 Fire Inspection Fee Calculation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</si>
</sst>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0" fillId="0" borderId="0" xfId="2" applyFont="1" applyAlignment="1" applyProtection="1">
      <alignment horizontal="center" vertical="center"/>
    </xf>
    <xf numFmtId="0" fontId="0" fillId="0" borderId="0" xfId="2" applyFont="1" applyAlignment="1" applyProtection="1">
      <alignment vertical="center"/>
    </xf>
    <xf numFmtId="44" fontId="2" fillId="0" borderId="0" xfId="1" applyNumberFormat="1" applyFont="1" applyBorder="1" applyAlignment="1" applyProtection="1">
      <alignment vertical="center"/>
    </xf>
    <xf numFmtId="0" fontId="2" fillId="3" borderId="6" xfId="2" applyFont="1" applyFill="1" applyBorder="1" applyAlignment="1" applyProtection="1">
      <alignment vertical="center"/>
    </xf>
    <xf numFmtId="0" fontId="2" fillId="3" borderId="7" xfId="2" applyFont="1" applyFill="1" applyBorder="1" applyAlignment="1" applyProtection="1">
      <alignment vertical="center"/>
    </xf>
    <xf numFmtId="0" fontId="2" fillId="3" borderId="7" xfId="2" applyFont="1" applyFill="1" applyBorder="1" applyAlignment="1" applyProtection="1">
      <alignment horizontal="center" vertical="center"/>
    </xf>
    <xf numFmtId="164" fontId="2" fillId="3" borderId="7" xfId="2" applyNumberFormat="1" applyFont="1" applyFill="1" applyBorder="1" applyAlignment="1" applyProtection="1">
      <alignment horizontal="center" vertical="center"/>
    </xf>
    <xf numFmtId="164" fontId="2" fillId="3" borderId="7" xfId="2" applyNumberFormat="1" applyFont="1" applyFill="1" applyBorder="1" applyAlignment="1" applyProtection="1">
      <alignment horizontal="left" vertical="center"/>
    </xf>
    <xf numFmtId="164" fontId="5" fillId="3" borderId="8" xfId="2" applyNumberFormat="1" applyFont="1" applyFill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vertical="center"/>
    </xf>
    <xf numFmtId="0" fontId="4" fillId="0" borderId="10" xfId="2" applyFont="1" applyBorder="1" applyAlignment="1" applyProtection="1">
      <alignment vertical="center"/>
    </xf>
    <xf numFmtId="0" fontId="2" fillId="0" borderId="10" xfId="2" applyFont="1" applyBorder="1" applyAlignment="1" applyProtection="1">
      <alignment vertical="center"/>
    </xf>
    <xf numFmtId="0" fontId="2" fillId="0" borderId="10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left" vertical="center"/>
    </xf>
    <xf numFmtId="0" fontId="5" fillId="0" borderId="10" xfId="2" applyFont="1" applyBorder="1" applyAlignment="1" applyProtection="1">
      <alignment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vertical="center"/>
    </xf>
    <xf numFmtId="0" fontId="2" fillId="0" borderId="2" xfId="2" applyFont="1" applyBorder="1" applyAlignment="1" applyProtection="1">
      <alignment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164" fontId="2" fillId="0" borderId="5" xfId="2" applyNumberFormat="1" applyFont="1" applyBorder="1" applyAlignment="1" applyProtection="1">
      <alignment horizontal="center" vertical="center"/>
    </xf>
    <xf numFmtId="1" fontId="2" fillId="0" borderId="0" xfId="2" applyNumberFormat="1" applyFont="1" applyBorder="1" applyAlignment="1" applyProtection="1">
      <alignment vertical="center"/>
    </xf>
    <xf numFmtId="0" fontId="0" fillId="0" borderId="2" xfId="2" applyFont="1" applyBorder="1" applyAlignment="1" applyProtection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vertical="center"/>
    </xf>
    <xf numFmtId="0" fontId="2" fillId="0" borderId="14" xfId="2" applyFont="1" applyBorder="1" applyAlignment="1" applyProtection="1">
      <alignment vertical="center"/>
    </xf>
    <xf numFmtId="0" fontId="2" fillId="0" borderId="14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left" vertical="center"/>
    </xf>
    <xf numFmtId="0" fontId="5" fillId="0" borderId="14" xfId="2" applyFont="1" applyBorder="1" applyAlignment="1" applyProtection="1">
      <alignment vertical="center"/>
    </xf>
    <xf numFmtId="0" fontId="2" fillId="0" borderId="29" xfId="2" applyFont="1" applyBorder="1" applyAlignment="1" applyProtection="1">
      <alignment vertical="center"/>
    </xf>
    <xf numFmtId="164" fontId="2" fillId="0" borderId="0" xfId="2" applyNumberFormat="1" applyFont="1" applyBorder="1" applyAlignment="1" applyProtection="1">
      <alignment vertical="center"/>
    </xf>
    <xf numFmtId="0" fontId="0" fillId="0" borderId="4" xfId="2" applyFont="1" applyBorder="1" applyAlignment="1" applyProtection="1">
      <alignment vertical="center"/>
    </xf>
    <xf numFmtId="0" fontId="2" fillId="0" borderId="23" xfId="2" applyFont="1" applyBorder="1" applyAlignment="1" applyProtection="1">
      <alignment vertical="center"/>
    </xf>
    <xf numFmtId="0" fontId="2" fillId="0" borderId="3" xfId="2" applyFont="1" applyBorder="1" applyAlignment="1" applyProtection="1">
      <alignment vertical="center"/>
    </xf>
    <xf numFmtId="0" fontId="5" fillId="0" borderId="4" xfId="2" applyFont="1" applyBorder="1" applyAlignment="1" applyProtection="1">
      <alignment vertical="center"/>
    </xf>
    <xf numFmtId="0" fontId="2" fillId="0" borderId="21" xfId="2" applyFont="1" applyBorder="1" applyAlignment="1" applyProtection="1">
      <alignment vertical="center"/>
    </xf>
    <xf numFmtId="0" fontId="2" fillId="0" borderId="15" xfId="2" applyFont="1" applyBorder="1" applyAlignment="1" applyProtection="1">
      <alignment vertical="center"/>
    </xf>
    <xf numFmtId="0" fontId="2" fillId="0" borderId="16" xfId="2" applyFont="1" applyBorder="1" applyAlignment="1" applyProtection="1">
      <alignment vertical="center"/>
    </xf>
    <xf numFmtId="0" fontId="2" fillId="0" borderId="16" xfId="2" applyFont="1" applyBorder="1" applyAlignment="1" applyProtection="1">
      <alignment horizontal="center" vertical="center"/>
    </xf>
    <xf numFmtId="44" fontId="2" fillId="0" borderId="16" xfId="1" applyNumberFormat="1" applyFont="1" applyBorder="1" applyAlignment="1" applyProtection="1">
      <alignment horizontal="center" vertical="center"/>
    </xf>
    <xf numFmtId="164" fontId="6" fillId="0" borderId="16" xfId="2" applyNumberFormat="1" applyFont="1" applyBorder="1" applyAlignment="1" applyProtection="1">
      <alignment horizontal="left" vertical="center"/>
    </xf>
    <xf numFmtId="0" fontId="4" fillId="0" borderId="2" xfId="2" applyFont="1" applyBorder="1" applyAlignment="1" applyProtection="1">
      <alignment vertical="center"/>
    </xf>
    <xf numFmtId="0" fontId="1" fillId="0" borderId="2" xfId="2" applyBorder="1" applyAlignment="1" applyProtection="1">
      <alignment vertical="center"/>
    </xf>
    <xf numFmtId="0" fontId="1" fillId="0" borderId="0" xfId="2" applyBorder="1" applyAlignment="1" applyProtection="1">
      <alignment vertical="center"/>
    </xf>
    <xf numFmtId="44" fontId="2" fillId="0" borderId="0" xfId="2" applyNumberFormat="1" applyFont="1" applyBorder="1" applyAlignment="1" applyProtection="1">
      <alignment vertical="center"/>
    </xf>
    <xf numFmtId="0" fontId="1" fillId="0" borderId="0" xfId="2" applyAlignment="1" applyProtection="1">
      <alignment vertical="center"/>
    </xf>
    <xf numFmtId="164" fontId="2" fillId="0" borderId="0" xfId="2" applyNumberFormat="1" applyFont="1" applyAlignment="1" applyProtection="1">
      <alignment vertical="center"/>
    </xf>
    <xf numFmtId="0" fontId="2" fillId="0" borderId="19" xfId="2" applyFont="1" applyBorder="1" applyAlignment="1" applyProtection="1">
      <alignment vertical="center"/>
    </xf>
    <xf numFmtId="0" fontId="2" fillId="0" borderId="0" xfId="2" applyNumberFormat="1" applyFont="1" applyBorder="1" applyAlignment="1" applyProtection="1">
      <alignment vertical="center"/>
    </xf>
    <xf numFmtId="0" fontId="2" fillId="0" borderId="0" xfId="2" applyNumberFormat="1" applyFont="1" applyBorder="1" applyAlignment="1" applyProtection="1">
      <alignment horizontal="center" vertical="center"/>
    </xf>
    <xf numFmtId="0" fontId="2" fillId="4" borderId="6" xfId="2" applyFont="1" applyFill="1" applyBorder="1" applyAlignment="1" applyProtection="1">
      <alignment vertical="center"/>
    </xf>
    <xf numFmtId="0" fontId="2" fillId="4" borderId="7" xfId="2" applyFont="1" applyFill="1" applyBorder="1" applyAlignment="1" applyProtection="1">
      <alignment vertical="center"/>
    </xf>
    <xf numFmtId="0" fontId="2" fillId="4" borderId="7" xfId="2" applyFont="1" applyFill="1" applyBorder="1" applyAlignment="1" applyProtection="1">
      <alignment horizontal="center" vertical="center"/>
    </xf>
    <xf numFmtId="164" fontId="2" fillId="4" borderId="7" xfId="2" applyNumberFormat="1" applyFont="1" applyFill="1" applyBorder="1" applyAlignment="1" applyProtection="1">
      <alignment horizontal="center" vertical="center"/>
    </xf>
    <xf numFmtId="164" fontId="2" fillId="4" borderId="7" xfId="2" applyNumberFormat="1" applyFont="1" applyFill="1" applyBorder="1" applyAlignment="1" applyProtection="1">
      <alignment horizontal="left" vertical="center"/>
    </xf>
    <xf numFmtId="164" fontId="5" fillId="4" borderId="8" xfId="2" applyNumberFormat="1" applyFont="1" applyFill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vertical="center"/>
    </xf>
    <xf numFmtId="164" fontId="1" fillId="0" borderId="0" xfId="2" applyNumberFormat="1" applyBorder="1" applyAlignment="1" applyProtection="1">
      <alignment vertical="center"/>
    </xf>
    <xf numFmtId="0" fontId="5" fillId="0" borderId="0" xfId="2" applyNumberFormat="1" applyFont="1" applyBorder="1" applyAlignment="1" applyProtection="1">
      <alignment vertical="center"/>
    </xf>
    <xf numFmtId="0" fontId="5" fillId="0" borderId="0" xfId="2" applyNumberFormat="1" applyFont="1" applyBorder="1" applyAlignment="1" applyProtection="1">
      <alignment horizontal="center" vertical="center"/>
    </xf>
    <xf numFmtId="164" fontId="4" fillId="0" borderId="0" xfId="2" applyNumberFormat="1" applyFont="1" applyFill="1" applyBorder="1" applyAlignment="1" applyProtection="1">
      <alignment horizontal="left" vertical="center"/>
    </xf>
    <xf numFmtId="164" fontId="4" fillId="0" borderId="0" xfId="2" applyNumberFormat="1" applyFont="1" applyFill="1" applyBorder="1" applyAlignment="1" applyProtection="1">
      <alignment horizontal="right" vertical="center"/>
    </xf>
    <xf numFmtId="44" fontId="2" fillId="0" borderId="0" xfId="1" applyFont="1" applyBorder="1" applyAlignment="1" applyProtection="1">
      <alignment vertical="center"/>
    </xf>
    <xf numFmtId="44" fontId="5" fillId="2" borderId="18" xfId="2" applyNumberFormat="1" applyFont="1" applyFill="1" applyBorder="1" applyAlignment="1" applyProtection="1">
      <alignment horizontal="center" vertical="center"/>
    </xf>
    <xf numFmtId="7" fontId="5" fillId="0" borderId="0" xfId="2" applyNumberFormat="1" applyFont="1" applyFill="1" applyBorder="1" applyAlignment="1" applyProtection="1">
      <alignment horizontal="center" vertical="center"/>
    </xf>
    <xf numFmtId="0" fontId="0" fillId="0" borderId="0" xfId="2" applyNumberFormat="1" applyFont="1" applyBorder="1" applyAlignment="1" applyProtection="1">
      <alignment vertical="center"/>
    </xf>
    <xf numFmtId="44" fontId="9" fillId="0" borderId="0" xfId="1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44" fontId="2" fillId="0" borderId="0" xfId="1" applyFont="1" applyAlignment="1" applyProtection="1">
      <alignment vertical="center"/>
    </xf>
    <xf numFmtId="0" fontId="0" fillId="0" borderId="0" xfId="2" applyFont="1" applyBorder="1" applyAlignment="1" applyProtection="1">
      <alignment vertical="center"/>
    </xf>
    <xf numFmtId="0" fontId="0" fillId="0" borderId="21" xfId="2" applyFont="1" applyBorder="1" applyAlignment="1" applyProtection="1">
      <alignment vertical="center" wrapText="1"/>
    </xf>
    <xf numFmtId="0" fontId="0" fillId="0" borderId="23" xfId="2" applyFont="1" applyBorder="1" applyAlignment="1" applyProtection="1">
      <alignment vertical="center" wrapText="1"/>
    </xf>
    <xf numFmtId="3" fontId="0" fillId="0" borderId="5" xfId="3" applyNumberFormat="1" applyFont="1" applyBorder="1" applyAlignment="1" applyProtection="1">
      <alignment horizontal="center" vertical="center"/>
      <protection locked="0"/>
    </xf>
    <xf numFmtId="3" fontId="2" fillId="0" borderId="5" xfId="3" applyNumberFormat="1" applyFont="1" applyBorder="1" applyAlignment="1" applyProtection="1">
      <alignment horizontal="center" vertical="center"/>
      <protection locked="0"/>
    </xf>
    <xf numFmtId="3" fontId="2" fillId="0" borderId="5" xfId="2" applyNumberFormat="1" applyFont="1" applyBorder="1" applyAlignment="1" applyProtection="1">
      <alignment horizontal="center" vertical="center"/>
      <protection locked="0"/>
    </xf>
    <xf numFmtId="0" fontId="2" fillId="5" borderId="6" xfId="2" applyFont="1" applyFill="1" applyBorder="1" applyAlignment="1" applyProtection="1">
      <alignment vertical="center"/>
    </xf>
    <xf numFmtId="0" fontId="2" fillId="5" borderId="7" xfId="2" applyFont="1" applyFill="1" applyBorder="1" applyAlignment="1" applyProtection="1">
      <alignment vertical="center"/>
    </xf>
    <xf numFmtId="0" fontId="2" fillId="5" borderId="7" xfId="2" applyFont="1" applyFill="1" applyBorder="1" applyAlignment="1" applyProtection="1">
      <alignment horizontal="center" vertical="center"/>
    </xf>
    <xf numFmtId="164" fontId="2" fillId="5" borderId="7" xfId="2" applyNumberFormat="1" applyFont="1" applyFill="1" applyBorder="1" applyAlignment="1" applyProtection="1">
      <alignment horizontal="center" vertical="center"/>
    </xf>
    <xf numFmtId="164" fontId="2" fillId="5" borderId="7" xfId="2" applyNumberFormat="1" applyFont="1" applyFill="1" applyBorder="1" applyAlignment="1" applyProtection="1">
      <alignment horizontal="left" vertical="center"/>
    </xf>
    <xf numFmtId="164" fontId="5" fillId="5" borderId="8" xfId="2" applyNumberFormat="1" applyFont="1" applyFill="1" applyBorder="1" applyAlignment="1" applyProtection="1">
      <alignment horizontal="center" vertical="center"/>
    </xf>
    <xf numFmtId="0" fontId="2" fillId="0" borderId="31" xfId="2" applyFont="1" applyBorder="1" applyAlignment="1" applyProtection="1">
      <alignment vertical="center"/>
    </xf>
    <xf numFmtId="0" fontId="2" fillId="0" borderId="32" xfId="2" applyFont="1" applyBorder="1" applyAlignment="1" applyProtection="1">
      <alignment vertical="center"/>
    </xf>
    <xf numFmtId="0" fontId="2" fillId="0" borderId="32" xfId="2" applyFont="1" applyBorder="1" applyAlignment="1" applyProtection="1">
      <alignment horizontal="center" vertical="center"/>
    </xf>
    <xf numFmtId="164" fontId="6" fillId="0" borderId="32" xfId="2" applyNumberFormat="1" applyFont="1" applyBorder="1" applyAlignment="1" applyProtection="1">
      <alignment horizontal="center" vertical="center"/>
    </xf>
    <xf numFmtId="164" fontId="6" fillId="0" borderId="32" xfId="2" applyNumberFormat="1" applyFont="1" applyBorder="1" applyAlignment="1" applyProtection="1">
      <alignment horizontal="left" vertical="center"/>
    </xf>
    <xf numFmtId="0" fontId="6" fillId="0" borderId="33" xfId="2" applyFont="1" applyBorder="1" applyAlignment="1" applyProtection="1">
      <alignment vertical="center"/>
    </xf>
    <xf numFmtId="0" fontId="4" fillId="0" borderId="28" xfId="2" applyFont="1" applyBorder="1" applyAlignment="1" applyProtection="1">
      <alignment vertical="center"/>
    </xf>
    <xf numFmtId="0" fontId="5" fillId="0" borderId="36" xfId="2" applyFont="1" applyBorder="1" applyAlignment="1" applyProtection="1">
      <alignment horizontal="center" vertical="center"/>
    </xf>
    <xf numFmtId="0" fontId="5" fillId="0" borderId="28" xfId="2" applyFont="1" applyBorder="1" applyAlignment="1" applyProtection="1">
      <alignment vertical="center"/>
    </xf>
    <xf numFmtId="0" fontId="5" fillId="0" borderId="13" xfId="2" applyFont="1" applyBorder="1" applyAlignment="1" applyProtection="1">
      <alignment vertical="center"/>
    </xf>
    <xf numFmtId="0" fontId="2" fillId="0" borderId="13" xfId="2" applyFont="1" applyBorder="1" applyAlignment="1" applyProtection="1">
      <alignment vertical="center"/>
    </xf>
    <xf numFmtId="0" fontId="4" fillId="0" borderId="12" xfId="2" applyFont="1" applyBorder="1" applyAlignment="1" applyProtection="1">
      <alignment vertical="center"/>
    </xf>
    <xf numFmtId="0" fontId="5" fillId="0" borderId="19" xfId="2" applyFont="1" applyBorder="1" applyAlignment="1" applyProtection="1">
      <alignment vertical="center"/>
    </xf>
    <xf numFmtId="164" fontId="6" fillId="0" borderId="16" xfId="2" applyNumberFormat="1" applyFont="1" applyBorder="1" applyAlignment="1" applyProtection="1">
      <alignment horizontal="right" vertical="center"/>
    </xf>
    <xf numFmtId="0" fontId="7" fillId="0" borderId="41" xfId="2" applyFont="1" applyBorder="1" applyAlignment="1" applyProtection="1">
      <alignment vertical="center"/>
    </xf>
    <xf numFmtId="0" fontId="2" fillId="0" borderId="41" xfId="2" applyFont="1" applyBorder="1" applyAlignment="1" applyProtection="1">
      <alignment vertical="center"/>
    </xf>
    <xf numFmtId="0" fontId="2" fillId="0" borderId="41" xfId="2" applyFont="1" applyBorder="1" applyAlignment="1" applyProtection="1">
      <alignment horizontal="center" vertical="center"/>
    </xf>
    <xf numFmtId="0" fontId="5" fillId="0" borderId="16" xfId="2" applyNumberFormat="1" applyFont="1" applyBorder="1" applyAlignment="1" applyProtection="1">
      <alignment vertical="center"/>
    </xf>
    <xf numFmtId="0" fontId="5" fillId="0" borderId="16" xfId="2" applyNumberFormat="1" applyFont="1" applyBorder="1" applyAlignment="1" applyProtection="1">
      <alignment horizontal="center" vertical="center"/>
    </xf>
    <xf numFmtId="0" fontId="2" fillId="0" borderId="16" xfId="2" applyNumberFormat="1" applyFont="1" applyBorder="1" applyAlignment="1" applyProtection="1">
      <alignment horizontal="center" vertical="center"/>
    </xf>
    <xf numFmtId="164" fontId="4" fillId="0" borderId="16" xfId="2" applyNumberFormat="1" applyFont="1" applyFill="1" applyBorder="1" applyAlignment="1" applyProtection="1">
      <alignment horizontal="left" vertical="center"/>
    </xf>
    <xf numFmtId="164" fontId="2" fillId="0" borderId="24" xfId="2" applyNumberFormat="1" applyFont="1" applyBorder="1" applyAlignment="1" applyProtection="1">
      <alignment vertical="center"/>
      <protection locked="0"/>
    </xf>
    <xf numFmtId="164" fontId="2" fillId="0" borderId="24" xfId="2" applyNumberFormat="1" applyFont="1" applyBorder="1" applyAlignment="1" applyProtection="1">
      <alignment vertical="center"/>
    </xf>
    <xf numFmtId="12" fontId="2" fillId="0" borderId="24" xfId="2" applyNumberFormat="1" applyFont="1" applyBorder="1" applyAlignment="1" applyProtection="1">
      <alignment vertical="center"/>
    </xf>
    <xf numFmtId="164" fontId="2" fillId="0" borderId="5" xfId="2" applyNumberFormat="1" applyFont="1" applyBorder="1" applyAlignment="1" applyProtection="1">
      <alignment vertical="center"/>
      <protection locked="0"/>
    </xf>
    <xf numFmtId="164" fontId="2" fillId="0" borderId="5" xfId="2" applyNumberFormat="1" applyFont="1" applyBorder="1" applyAlignment="1" applyProtection="1">
      <alignment vertical="center"/>
    </xf>
    <xf numFmtId="12" fontId="2" fillId="0" borderId="5" xfId="2" applyNumberFormat="1" applyFont="1" applyBorder="1" applyAlignment="1" applyProtection="1">
      <alignment vertical="center"/>
    </xf>
    <xf numFmtId="164" fontId="2" fillId="0" borderId="5" xfId="2" applyNumberFormat="1" applyFont="1" applyBorder="1" applyAlignment="1" applyProtection="1">
      <alignment horizontal="center" vertical="center"/>
      <protection locked="0"/>
    </xf>
    <xf numFmtId="12" fontId="2" fillId="0" borderId="5" xfId="2" applyNumberFormat="1" applyFont="1" applyBorder="1" applyAlignment="1" applyProtection="1">
      <alignment horizontal="center" vertical="center"/>
    </xf>
    <xf numFmtId="0" fontId="12" fillId="0" borderId="0" xfId="2" applyFont="1" applyAlignment="1" applyProtection="1">
      <alignment vertical="center"/>
    </xf>
    <xf numFmtId="164" fontId="2" fillId="0" borderId="24" xfId="2" applyNumberFormat="1" applyFont="1" applyBorder="1" applyAlignment="1" applyProtection="1">
      <alignment horizontal="center" vertical="center"/>
    </xf>
    <xf numFmtId="164" fontId="2" fillId="0" borderId="25" xfId="2" applyNumberFormat="1" applyFont="1" applyBorder="1" applyAlignment="1" applyProtection="1">
      <alignment horizontal="center" vertical="center"/>
    </xf>
    <xf numFmtId="3" fontId="2" fillId="0" borderId="24" xfId="3" applyNumberFormat="1" applyFont="1" applyBorder="1" applyAlignment="1" applyProtection="1">
      <alignment horizontal="center" vertical="center"/>
      <protection locked="0"/>
    </xf>
    <xf numFmtId="3" fontId="2" fillId="0" borderId="25" xfId="3" applyNumberFormat="1" applyFont="1" applyBorder="1" applyAlignment="1" applyProtection="1">
      <alignment horizontal="center" vertical="center"/>
      <protection locked="0"/>
    </xf>
    <xf numFmtId="44" fontId="5" fillId="0" borderId="26" xfId="1" applyFont="1" applyBorder="1" applyAlignment="1" applyProtection="1">
      <alignment horizontal="center" vertical="center" wrapText="1"/>
    </xf>
    <xf numFmtId="44" fontId="5" fillId="0" borderId="37" xfId="1" applyFont="1" applyBorder="1" applyAlignment="1" applyProtection="1">
      <alignment horizontal="center" vertical="center" wrapText="1"/>
    </xf>
    <xf numFmtId="44" fontId="5" fillId="0" borderId="22" xfId="1" applyFont="1" applyBorder="1" applyAlignment="1" applyProtection="1">
      <alignment horizontal="center" vertical="center" wrapText="1"/>
    </xf>
    <xf numFmtId="44" fontId="5" fillId="0" borderId="38" xfId="1" applyFont="1" applyBorder="1" applyAlignment="1" applyProtection="1">
      <alignment horizontal="center" vertical="center" wrapText="1"/>
    </xf>
    <xf numFmtId="164" fontId="2" fillId="0" borderId="34" xfId="1" applyNumberFormat="1" applyFont="1" applyBorder="1" applyAlignment="1" applyProtection="1">
      <alignment horizontal="center" vertical="center"/>
    </xf>
    <xf numFmtId="44" fontId="2" fillId="0" borderId="35" xfId="1" applyFont="1" applyBorder="1" applyAlignment="1" applyProtection="1">
      <alignment horizontal="center" vertical="center"/>
    </xf>
    <xf numFmtId="44" fontId="2" fillId="0" borderId="34" xfId="1" applyFont="1" applyBorder="1" applyAlignment="1" applyProtection="1">
      <alignment horizontal="center" vertical="center"/>
    </xf>
    <xf numFmtId="164" fontId="2" fillId="0" borderId="39" xfId="1" applyNumberFormat="1" applyFont="1" applyBorder="1" applyAlignment="1" applyProtection="1">
      <alignment horizontal="center" vertical="center"/>
    </xf>
    <xf numFmtId="164" fontId="2" fillId="0" borderId="40" xfId="1" applyNumberFormat="1" applyFont="1" applyBorder="1" applyAlignment="1" applyProtection="1">
      <alignment horizontal="center" vertical="center"/>
    </xf>
    <xf numFmtId="164" fontId="5" fillId="0" borderId="26" xfId="2" applyNumberFormat="1" applyFont="1" applyBorder="1" applyAlignment="1" applyProtection="1">
      <alignment horizontal="center" vertical="center"/>
    </xf>
    <xf numFmtId="164" fontId="5" fillId="0" borderId="37" xfId="2" applyNumberFormat="1" applyFont="1" applyBorder="1" applyAlignment="1" applyProtection="1">
      <alignment horizontal="center" vertical="center"/>
    </xf>
    <xf numFmtId="164" fontId="5" fillId="0" borderId="22" xfId="2" applyNumberFormat="1" applyFont="1" applyBorder="1" applyAlignment="1" applyProtection="1">
      <alignment horizontal="center" vertical="center"/>
    </xf>
    <xf numFmtId="164" fontId="5" fillId="0" borderId="38" xfId="2" applyNumberFormat="1" applyFont="1" applyBorder="1" applyAlignment="1" applyProtection="1">
      <alignment horizontal="center" vertical="center"/>
    </xf>
    <xf numFmtId="3" fontId="2" fillId="0" borderId="20" xfId="3" applyNumberFormat="1" applyFont="1" applyBorder="1" applyAlignment="1" applyProtection="1">
      <alignment horizontal="center" vertical="center"/>
      <protection locked="0"/>
    </xf>
    <xf numFmtId="164" fontId="5" fillId="0" borderId="27" xfId="2" applyNumberFormat="1" applyFont="1" applyBorder="1" applyAlignment="1" applyProtection="1">
      <alignment horizontal="center" vertical="center"/>
    </xf>
    <xf numFmtId="164" fontId="5" fillId="0" borderId="17" xfId="2" applyNumberFormat="1" applyFont="1" applyBorder="1" applyAlignment="1" applyProtection="1">
      <alignment horizontal="center" vertical="center"/>
    </xf>
    <xf numFmtId="0" fontId="0" fillId="0" borderId="14" xfId="2" applyFont="1" applyBorder="1" applyAlignment="1" applyProtection="1">
      <alignment horizontal="left" vertical="center" wrapText="1"/>
    </xf>
    <xf numFmtId="0" fontId="0" fillId="0" borderId="0" xfId="2" applyFont="1" applyBorder="1" applyAlignment="1" applyProtection="1">
      <alignment horizontal="left" vertical="center" wrapText="1"/>
    </xf>
    <xf numFmtId="0" fontId="0" fillId="0" borderId="4" xfId="2" applyFont="1" applyBorder="1" applyAlignment="1" applyProtection="1">
      <alignment horizontal="left" vertical="center" wrapText="1"/>
    </xf>
    <xf numFmtId="0" fontId="5" fillId="0" borderId="28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164" fontId="2" fillId="0" borderId="24" xfId="2" applyNumberFormat="1" applyFont="1" applyBorder="1" applyAlignment="1" applyProtection="1">
      <alignment horizontal="center" vertical="center"/>
      <protection locked="0"/>
    </xf>
    <xf numFmtId="164" fontId="2" fillId="0" borderId="20" xfId="2" applyNumberFormat="1" applyFont="1" applyBorder="1" applyAlignment="1" applyProtection="1">
      <alignment horizontal="center" vertical="center"/>
      <protection locked="0"/>
    </xf>
    <xf numFmtId="164" fontId="2" fillId="0" borderId="25" xfId="2" applyNumberFormat="1" applyFont="1" applyBorder="1" applyAlignment="1" applyProtection="1">
      <alignment horizontal="center" vertical="center"/>
      <protection locked="0"/>
    </xf>
    <xf numFmtId="12" fontId="2" fillId="0" borderId="24" xfId="2" applyNumberFormat="1" applyFont="1" applyBorder="1" applyAlignment="1" applyProtection="1">
      <alignment horizontal="center" vertical="center"/>
    </xf>
    <xf numFmtId="12" fontId="2" fillId="0" borderId="20" xfId="2" applyNumberFormat="1" applyFont="1" applyBorder="1" applyAlignment="1" applyProtection="1">
      <alignment horizontal="center" vertical="center"/>
    </xf>
    <xf numFmtId="12" fontId="2" fillId="0" borderId="25" xfId="2" applyNumberFormat="1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 vertical="center" wrapText="1"/>
    </xf>
    <xf numFmtId="0" fontId="2" fillId="0" borderId="4" xfId="2" applyFont="1" applyBorder="1" applyAlignment="1" applyProtection="1">
      <alignment horizontal="left" vertical="center" wrapText="1"/>
    </xf>
    <xf numFmtId="164" fontId="2" fillId="0" borderId="20" xfId="2" applyNumberFormat="1" applyFont="1" applyBorder="1" applyAlignment="1" applyProtection="1">
      <alignment horizontal="center" vertical="center"/>
    </xf>
    <xf numFmtId="164" fontId="5" fillId="0" borderId="26" xfId="1" applyNumberFormat="1" applyFont="1" applyBorder="1" applyAlignment="1" applyProtection="1">
      <alignment horizontal="center" vertical="center"/>
    </xf>
    <xf numFmtId="164" fontId="5" fillId="0" borderId="37" xfId="1" applyNumberFormat="1" applyFont="1" applyBorder="1" applyAlignment="1" applyProtection="1">
      <alignment horizontal="center" vertical="center"/>
    </xf>
    <xf numFmtId="164" fontId="5" fillId="0" borderId="27" xfId="1" applyNumberFormat="1" applyFont="1" applyBorder="1" applyAlignment="1" applyProtection="1">
      <alignment horizontal="center" vertical="center"/>
    </xf>
    <xf numFmtId="164" fontId="5" fillId="0" borderId="17" xfId="1" applyNumberFormat="1" applyFont="1" applyBorder="1" applyAlignment="1" applyProtection="1">
      <alignment horizontal="center" vertical="center"/>
    </xf>
    <xf numFmtId="164" fontId="5" fillId="0" borderId="22" xfId="1" applyNumberFormat="1" applyFont="1" applyBorder="1" applyAlignment="1" applyProtection="1">
      <alignment horizontal="center" vertical="center"/>
    </xf>
    <xf numFmtId="164" fontId="5" fillId="0" borderId="38" xfId="1" applyNumberFormat="1" applyFont="1" applyBorder="1" applyAlignment="1" applyProtection="1">
      <alignment horizontal="center" vertical="center"/>
    </xf>
    <xf numFmtId="44" fontId="2" fillId="0" borderId="39" xfId="1" applyFont="1" applyBorder="1" applyAlignment="1" applyProtection="1">
      <alignment horizontal="center" vertical="center"/>
    </xf>
    <xf numFmtId="44" fontId="2" fillId="0" borderId="40" xfId="1" applyFont="1" applyBorder="1" applyAlignment="1" applyProtection="1">
      <alignment horizontal="center" vertical="center"/>
    </xf>
    <xf numFmtId="0" fontId="0" fillId="0" borderId="0" xfId="2" applyFont="1" applyBorder="1" applyAlignment="1" applyProtection="1">
      <alignment horizontal="center" vertical="center" wrapText="1"/>
    </xf>
    <xf numFmtId="0" fontId="0" fillId="0" borderId="4" xfId="2" applyFont="1" applyBorder="1" applyAlignment="1" applyProtection="1">
      <alignment horizontal="center" vertical="center" wrapText="1"/>
    </xf>
    <xf numFmtId="3" fontId="2" fillId="0" borderId="5" xfId="3" applyNumberFormat="1" applyFont="1" applyBorder="1" applyAlignment="1" applyProtection="1">
      <alignment horizontal="center" vertical="center"/>
      <protection locked="0"/>
    </xf>
    <xf numFmtId="164" fontId="5" fillId="0" borderId="5" xfId="2" applyNumberFormat="1" applyFont="1" applyBorder="1" applyAlignment="1" applyProtection="1">
      <alignment horizontal="center" vertical="center"/>
    </xf>
    <xf numFmtId="164" fontId="5" fillId="0" borderId="30" xfId="2" applyNumberFormat="1" applyFont="1" applyBorder="1" applyAlignment="1" applyProtection="1">
      <alignment horizontal="center" vertical="center"/>
    </xf>
    <xf numFmtId="0" fontId="0" fillId="0" borderId="1" xfId="2" applyFont="1" applyBorder="1" applyAlignment="1" applyProtection="1">
      <alignment horizontal="center" vertical="center"/>
      <protection locked="0"/>
    </xf>
    <xf numFmtId="0" fontId="2" fillId="0" borderId="2" xfId="2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  <protection locked="0"/>
    </xf>
    <xf numFmtId="44" fontId="5" fillId="0" borderId="5" xfId="1" applyFont="1" applyBorder="1" applyAlignment="1" applyProtection="1">
      <alignment horizontal="center" vertical="center"/>
    </xf>
    <xf numFmtId="44" fontId="5" fillId="0" borderId="30" xfId="1" applyFont="1" applyBorder="1" applyAlignment="1" applyProtection="1">
      <alignment horizontal="center" vertical="center"/>
    </xf>
    <xf numFmtId="14" fontId="0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2" applyFont="1" applyBorder="1" applyAlignment="1" applyProtection="1">
      <alignment horizontal="center" vertical="center" wrapText="1"/>
    </xf>
    <xf numFmtId="0" fontId="0" fillId="0" borderId="2" xfId="2" applyFont="1" applyBorder="1" applyAlignment="1" applyProtection="1">
      <alignment horizontal="center" vertical="center" wrapText="1"/>
    </xf>
    <xf numFmtId="0" fontId="0" fillId="0" borderId="3" xfId="2" applyFont="1" applyBorder="1" applyAlignment="1" applyProtection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Normal_Water Tap Calculation Form 4.08" xfId="2" xr:uid="{00000000-0005-0000-0000-000003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39415</xdr:colOff>
      <xdr:row>0</xdr:row>
      <xdr:rowOff>45984</xdr:rowOff>
    </xdr:from>
    <xdr:to>
      <xdr:col>2</xdr:col>
      <xdr:colOff>375031</xdr:colOff>
      <xdr:row>6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56421C-AA43-424C-9364-C5433B237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15" y="45984"/>
          <a:ext cx="742892" cy="1011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64"/>
  <sheetViews>
    <sheetView tabSelected="1" zoomScale="130" zoomScaleNormal="130" workbookViewId="0">
      <selection activeCell="S3" sqref="S3"/>
    </sheetView>
  </sheetViews>
  <sheetFormatPr defaultColWidth="8" defaultRowHeight="12.75" x14ac:dyDescent="0.2"/>
  <cols>
    <col min="1" max="1" width="1.42578125" style="1" customWidth="1"/>
    <col min="2" max="3" width="6.140625" style="1" customWidth="1"/>
    <col min="4" max="4" width="36.140625" style="1" customWidth="1"/>
    <col min="5" max="5" width="3.7109375" style="3" customWidth="1"/>
    <col min="6" max="6" width="12.42578125" style="3" hidden="1" customWidth="1"/>
    <col min="7" max="7" width="16.85546875" style="1" customWidth="1"/>
    <col min="8" max="8" width="2.42578125" style="1" customWidth="1"/>
    <col min="9" max="9" width="9.7109375" style="1" customWidth="1"/>
    <col min="10" max="10" width="1.28515625" style="1" customWidth="1"/>
    <col min="11" max="11" width="15.5703125" style="1" customWidth="1"/>
    <col min="12" max="12" width="12.5703125" style="1" hidden="1" customWidth="1"/>
    <col min="13" max="13" width="8" style="4" hidden="1" customWidth="1"/>
    <col min="14" max="14" width="15.28515625" style="4" hidden="1" customWidth="1"/>
    <col min="15" max="15" width="10.140625" style="4" hidden="1" customWidth="1"/>
    <col min="16" max="17" width="8" style="4" hidden="1" customWidth="1"/>
    <col min="18" max="27" width="8" style="4" customWidth="1"/>
    <col min="28" max="16384" width="8" style="1"/>
  </cols>
  <sheetData>
    <row r="1" spans="2:13" ht="22.5" customHeight="1" x14ac:dyDescent="0.2">
      <c r="D1" s="2" t="s">
        <v>79</v>
      </c>
    </row>
    <row r="2" spans="2:13" ht="6.75" customHeight="1" x14ac:dyDescent="0.2">
      <c r="D2" s="2"/>
    </row>
    <row r="3" spans="2:13" ht="15" customHeight="1" x14ac:dyDescent="0.2">
      <c r="D3" s="5" t="s">
        <v>14</v>
      </c>
      <c r="G3" s="1" t="s">
        <v>0</v>
      </c>
      <c r="H3" s="174"/>
      <c r="I3" s="175"/>
      <c r="J3" s="175"/>
      <c r="K3" s="176"/>
      <c r="L3" s="6"/>
    </row>
    <row r="4" spans="2:13" x14ac:dyDescent="0.2">
      <c r="D4" s="7" t="s">
        <v>15</v>
      </c>
      <c r="G4" s="1" t="s">
        <v>1</v>
      </c>
      <c r="H4" s="174"/>
      <c r="I4" s="175"/>
      <c r="J4" s="175"/>
      <c r="K4" s="176"/>
      <c r="L4" s="6"/>
    </row>
    <row r="5" spans="2:13" x14ac:dyDescent="0.2">
      <c r="D5" s="3" t="s">
        <v>2</v>
      </c>
      <c r="G5" s="8" t="s">
        <v>69</v>
      </c>
      <c r="H5" s="174"/>
      <c r="I5" s="175"/>
      <c r="J5" s="175"/>
      <c r="K5" s="176"/>
      <c r="L5" s="6"/>
    </row>
    <row r="6" spans="2:13" x14ac:dyDescent="0.2">
      <c r="D6" s="7" t="s">
        <v>66</v>
      </c>
      <c r="G6" s="1" t="s">
        <v>3</v>
      </c>
      <c r="H6" s="174"/>
      <c r="I6" s="175"/>
      <c r="J6" s="175"/>
      <c r="K6" s="176"/>
      <c r="L6" s="6"/>
    </row>
    <row r="7" spans="2:13" x14ac:dyDescent="0.2">
      <c r="D7" s="7" t="s">
        <v>65</v>
      </c>
      <c r="G7" s="1" t="s">
        <v>4</v>
      </c>
      <c r="H7" s="179"/>
      <c r="I7" s="175"/>
      <c r="J7" s="175"/>
      <c r="K7" s="176"/>
      <c r="L7" s="4"/>
    </row>
    <row r="8" spans="2:13" x14ac:dyDescent="0.2">
      <c r="D8" s="7" t="s">
        <v>64</v>
      </c>
      <c r="G8" s="1" t="s">
        <v>5</v>
      </c>
      <c r="H8" s="174"/>
      <c r="I8" s="175"/>
      <c r="J8" s="175"/>
      <c r="K8" s="176"/>
      <c r="L8" s="4"/>
    </row>
    <row r="9" spans="2:13" ht="3" customHeight="1" thickBot="1" x14ac:dyDescent="0.25">
      <c r="H9" s="4"/>
      <c r="I9" s="4"/>
      <c r="J9" s="9"/>
      <c r="K9" s="4"/>
      <c r="L9" s="4"/>
    </row>
    <row r="10" spans="2:13" ht="6" customHeight="1" thickBot="1" x14ac:dyDescent="0.25">
      <c r="B10" s="10"/>
      <c r="C10" s="11"/>
      <c r="D10" s="11"/>
      <c r="E10" s="12"/>
      <c r="F10" s="12"/>
      <c r="G10" s="13"/>
      <c r="H10" s="14"/>
      <c r="I10" s="11"/>
      <c r="J10" s="11"/>
      <c r="K10" s="15"/>
    </row>
    <row r="11" spans="2:13" ht="15.75" x14ac:dyDescent="0.2">
      <c r="B11" s="16" t="s">
        <v>16</v>
      </c>
      <c r="C11" s="17"/>
      <c r="D11" s="18"/>
      <c r="E11" s="19"/>
      <c r="F11" s="19"/>
      <c r="G11" s="20" t="s">
        <v>6</v>
      </c>
      <c r="H11" s="21"/>
      <c r="I11" s="22" t="s">
        <v>7</v>
      </c>
      <c r="J11" s="22"/>
      <c r="K11" s="23" t="s">
        <v>8</v>
      </c>
    </row>
    <row r="12" spans="2:13" x14ac:dyDescent="0.2">
      <c r="B12" s="71" t="s">
        <v>20</v>
      </c>
      <c r="C12" s="24"/>
      <c r="D12" s="25"/>
      <c r="E12" s="26"/>
      <c r="F12" s="27"/>
      <c r="G12" s="28">
        <v>100</v>
      </c>
      <c r="H12" s="28" t="s">
        <v>9</v>
      </c>
      <c r="I12" s="87"/>
      <c r="J12" s="177" t="str">
        <f>IF(I12&lt;=0,"",G12)</f>
        <v/>
      </c>
      <c r="K12" s="178"/>
      <c r="M12" s="29" t="str">
        <f>J12</f>
        <v/>
      </c>
    </row>
    <row r="13" spans="2:13" ht="12.75" customHeight="1" x14ac:dyDescent="0.2">
      <c r="B13" s="71" t="s">
        <v>17</v>
      </c>
      <c r="C13" s="24"/>
      <c r="D13" s="25"/>
      <c r="E13" s="26"/>
      <c r="F13" s="27"/>
      <c r="G13" s="126">
        <v>0.05</v>
      </c>
      <c r="H13" s="126" t="s">
        <v>9</v>
      </c>
      <c r="I13" s="128"/>
      <c r="J13" s="130" t="str">
        <f>IF(I13&lt;=0,"",(IF(I13&gt;15000,"NEW BUILDING FEE",IF((ROUNDUP((I13*G13),0))&lt;75,75,(ROUNDUP((I13*G13),0))))))</f>
        <v/>
      </c>
      <c r="K13" s="131"/>
      <c r="M13" s="29" t="str">
        <f>J13</f>
        <v/>
      </c>
    </row>
    <row r="14" spans="2:13" ht="12.75" customHeight="1" x14ac:dyDescent="0.2">
      <c r="B14" s="71"/>
      <c r="C14" s="25" t="s">
        <v>78</v>
      </c>
      <c r="D14" s="25"/>
      <c r="E14" s="26"/>
      <c r="F14" s="27"/>
      <c r="G14" s="127"/>
      <c r="H14" s="127"/>
      <c r="I14" s="129"/>
      <c r="J14" s="132"/>
      <c r="K14" s="133"/>
      <c r="M14" s="29"/>
    </row>
    <row r="15" spans="2:13" ht="12.75" customHeight="1" x14ac:dyDescent="0.2">
      <c r="B15" s="71" t="s">
        <v>18</v>
      </c>
      <c r="C15" s="24"/>
      <c r="D15" s="25"/>
      <c r="E15" s="26"/>
      <c r="F15" s="27"/>
      <c r="G15" s="28">
        <v>500</v>
      </c>
      <c r="H15" s="28"/>
      <c r="I15" s="171"/>
      <c r="J15" s="177" t="str">
        <f>IF(I15&lt;=0,"",(IF(I15&gt;15000,ROUNDUP((G15+(G16*(I15-15000))),0),G15)))</f>
        <v/>
      </c>
      <c r="K15" s="178" t="str">
        <f t="shared" ref="K15:K16" si="0">IF(I15&lt;=0,"",I15*G15)</f>
        <v/>
      </c>
      <c r="M15" s="29" t="str">
        <f>J15</f>
        <v/>
      </c>
    </row>
    <row r="16" spans="2:13" ht="12.75" customHeight="1" x14ac:dyDescent="0.2">
      <c r="B16" s="71"/>
      <c r="C16" s="30" t="s">
        <v>19</v>
      </c>
      <c r="D16" s="25"/>
      <c r="E16" s="26"/>
      <c r="F16" s="27"/>
      <c r="G16" s="28">
        <v>0.02</v>
      </c>
      <c r="H16" s="28" t="s">
        <v>9</v>
      </c>
      <c r="I16" s="171"/>
      <c r="J16" s="177" t="e">
        <f t="shared" ref="J16" si="1">IF(H16&lt;=0,"",H16*F16)</f>
        <v>#VALUE!</v>
      </c>
      <c r="K16" s="178" t="str">
        <f t="shared" si="0"/>
        <v/>
      </c>
    </row>
    <row r="17" spans="2:15" ht="12.75" customHeight="1" thickBot="1" x14ac:dyDescent="0.25">
      <c r="B17" s="96"/>
      <c r="C17" s="97"/>
      <c r="D17" s="97"/>
      <c r="E17" s="98"/>
      <c r="F17" s="98"/>
      <c r="G17" s="99"/>
      <c r="H17" s="100" t="s">
        <v>10</v>
      </c>
      <c r="I17" s="101"/>
      <c r="J17" s="136">
        <f>SUM(M12:M16)</f>
        <v>0</v>
      </c>
      <c r="K17" s="135"/>
    </row>
    <row r="18" spans="2:15" s="4" customFormat="1" ht="5.25" customHeight="1" thickBot="1" x14ac:dyDescent="0.25">
      <c r="D18" s="57"/>
      <c r="E18" s="58"/>
      <c r="F18" s="58"/>
      <c r="G18" s="9"/>
      <c r="H18" s="9"/>
      <c r="I18" s="57"/>
      <c r="J18" s="57"/>
      <c r="K18" s="77"/>
      <c r="L18" s="25"/>
      <c r="N18" s="9"/>
      <c r="O18" s="53"/>
    </row>
    <row r="19" spans="2:15" ht="6" customHeight="1" thickBot="1" x14ac:dyDescent="0.25">
      <c r="B19" s="10"/>
      <c r="C19" s="11"/>
      <c r="D19" s="11"/>
      <c r="E19" s="12"/>
      <c r="F19" s="12"/>
      <c r="G19" s="13"/>
      <c r="H19" s="14"/>
      <c r="I19" s="11"/>
      <c r="J19" s="11"/>
      <c r="K19" s="15"/>
    </row>
    <row r="20" spans="2:15" ht="15.75" x14ac:dyDescent="0.2">
      <c r="B20" s="102" t="s">
        <v>36</v>
      </c>
      <c r="C20" s="32"/>
      <c r="D20" s="33"/>
      <c r="E20" s="34"/>
      <c r="F20" s="31"/>
      <c r="G20" s="35" t="s">
        <v>6</v>
      </c>
      <c r="H20" s="36"/>
      <c r="I20" s="24" t="s">
        <v>7</v>
      </c>
      <c r="J20" s="24"/>
      <c r="K20" s="103" t="s">
        <v>8</v>
      </c>
    </row>
    <row r="21" spans="2:15" x14ac:dyDescent="0.2">
      <c r="B21" s="104" t="s">
        <v>21</v>
      </c>
      <c r="C21" s="37"/>
      <c r="D21" s="33"/>
      <c r="E21" s="38"/>
      <c r="F21" s="27"/>
      <c r="G21" s="28">
        <v>100</v>
      </c>
      <c r="H21" s="28"/>
      <c r="I21" s="171"/>
      <c r="J21" s="172" t="str">
        <f>IF(I21&lt;=0,"",(G21+(I21*G22)))</f>
        <v/>
      </c>
      <c r="K21" s="173"/>
      <c r="M21" s="39" t="str">
        <f>J21</f>
        <v/>
      </c>
    </row>
    <row r="22" spans="2:15" x14ac:dyDescent="0.2">
      <c r="B22" s="105"/>
      <c r="C22" s="40" t="s">
        <v>22</v>
      </c>
      <c r="D22" s="6"/>
      <c r="E22" s="41"/>
      <c r="F22" s="27"/>
      <c r="G22" s="28">
        <v>1</v>
      </c>
      <c r="H22" s="28" t="s">
        <v>9</v>
      </c>
      <c r="I22" s="171"/>
      <c r="J22" s="172"/>
      <c r="K22" s="173"/>
    </row>
    <row r="23" spans="2:15" ht="12.75" customHeight="1" x14ac:dyDescent="0.2">
      <c r="B23" s="104" t="s">
        <v>23</v>
      </c>
      <c r="C23" s="37"/>
      <c r="D23" s="33"/>
      <c r="E23" s="38"/>
      <c r="F23" s="27"/>
      <c r="G23" s="28">
        <v>75</v>
      </c>
      <c r="H23" s="28"/>
      <c r="I23" s="171"/>
      <c r="J23" s="172" t="str">
        <f>IF(I23&lt;=0,"",(G23+(I23*G24)))</f>
        <v/>
      </c>
      <c r="K23" s="173"/>
      <c r="M23" s="39" t="str">
        <f>J23</f>
        <v/>
      </c>
    </row>
    <row r="24" spans="2:15" ht="12.75" customHeight="1" x14ac:dyDescent="0.2">
      <c r="B24" s="105"/>
      <c r="C24" s="40" t="s">
        <v>24</v>
      </c>
      <c r="D24" s="6"/>
      <c r="E24" s="41"/>
      <c r="F24" s="27"/>
      <c r="G24" s="28">
        <v>1</v>
      </c>
      <c r="H24" s="28" t="s">
        <v>9</v>
      </c>
      <c r="I24" s="171"/>
      <c r="J24" s="172"/>
      <c r="K24" s="173"/>
    </row>
    <row r="25" spans="2:15" ht="12.75" customHeight="1" x14ac:dyDescent="0.2">
      <c r="B25" s="104" t="s">
        <v>25</v>
      </c>
      <c r="C25" s="37"/>
      <c r="D25" s="33"/>
      <c r="E25" s="38"/>
      <c r="F25" s="27"/>
      <c r="G25" s="28">
        <v>75</v>
      </c>
      <c r="H25" s="28"/>
      <c r="I25" s="171"/>
      <c r="J25" s="172" t="str">
        <f>IF(I25&lt;=0,"",(G25+(I25*G26)))</f>
        <v/>
      </c>
      <c r="K25" s="173"/>
      <c r="M25" s="39" t="str">
        <f>J25</f>
        <v/>
      </c>
    </row>
    <row r="26" spans="2:15" ht="12.75" customHeight="1" x14ac:dyDescent="0.2">
      <c r="B26" s="105"/>
      <c r="C26" s="40" t="s">
        <v>24</v>
      </c>
      <c r="D26" s="6"/>
      <c r="E26" s="41"/>
      <c r="F26" s="27"/>
      <c r="G26" s="28">
        <v>1</v>
      </c>
      <c r="H26" s="28" t="s">
        <v>9</v>
      </c>
      <c r="I26" s="171"/>
      <c r="J26" s="172"/>
      <c r="K26" s="173"/>
    </row>
    <row r="27" spans="2:15" ht="12.75" customHeight="1" x14ac:dyDescent="0.2">
      <c r="B27" s="71" t="s">
        <v>26</v>
      </c>
      <c r="C27" s="24"/>
      <c r="D27" s="30" t="s">
        <v>27</v>
      </c>
      <c r="E27" s="42"/>
      <c r="F27" s="27"/>
      <c r="G27" s="28">
        <v>200</v>
      </c>
      <c r="H27" s="28" t="s">
        <v>9</v>
      </c>
      <c r="I27" s="88"/>
      <c r="J27" s="172" t="str">
        <f>IF(I27&lt;=0,"",I27*G27)</f>
        <v/>
      </c>
      <c r="K27" s="173"/>
      <c r="M27" s="39" t="str">
        <f>J27</f>
        <v/>
      </c>
    </row>
    <row r="28" spans="2:15" ht="12.75" customHeight="1" x14ac:dyDescent="0.2">
      <c r="B28" s="104" t="s">
        <v>28</v>
      </c>
      <c r="C28" s="37"/>
      <c r="D28" s="33"/>
      <c r="E28" s="38"/>
      <c r="F28" s="27"/>
      <c r="G28" s="28">
        <v>100</v>
      </c>
      <c r="H28" s="28"/>
      <c r="I28" s="171"/>
      <c r="J28" s="172" t="str">
        <f>IF(I28&lt;=0,"",(G28+(I28*G29)))</f>
        <v/>
      </c>
      <c r="K28" s="173"/>
      <c r="M28" s="39" t="str">
        <f>J28</f>
        <v/>
      </c>
    </row>
    <row r="29" spans="2:15" ht="12.75" customHeight="1" x14ac:dyDescent="0.2">
      <c r="B29" s="105"/>
      <c r="C29" s="43"/>
      <c r="D29" s="40" t="s">
        <v>29</v>
      </c>
      <c r="E29" s="41"/>
      <c r="F29" s="27"/>
      <c r="G29" s="28">
        <v>15</v>
      </c>
      <c r="H29" s="28" t="s">
        <v>9</v>
      </c>
      <c r="I29" s="171"/>
      <c r="J29" s="172"/>
      <c r="K29" s="173"/>
    </row>
    <row r="30" spans="2:15" ht="12.75" customHeight="1" x14ac:dyDescent="0.2">
      <c r="B30" s="104" t="s">
        <v>30</v>
      </c>
      <c r="C30" s="37"/>
      <c r="D30" s="33"/>
      <c r="E30" s="38"/>
      <c r="F30" s="27"/>
      <c r="G30" s="28">
        <v>100</v>
      </c>
      <c r="H30" s="28"/>
      <c r="I30" s="171"/>
      <c r="J30" s="172" t="str">
        <f>IF(I30&lt;=0,"",(G30+(I30*G31)))</f>
        <v/>
      </c>
      <c r="K30" s="173"/>
      <c r="M30" s="39" t="str">
        <f>J30</f>
        <v/>
      </c>
    </row>
    <row r="31" spans="2:15" ht="12.75" customHeight="1" x14ac:dyDescent="0.2">
      <c r="B31" s="105"/>
      <c r="C31" s="40" t="s">
        <v>31</v>
      </c>
      <c r="D31" s="6"/>
      <c r="E31" s="41"/>
      <c r="F31" s="27"/>
      <c r="G31" s="28">
        <v>1</v>
      </c>
      <c r="H31" s="28" t="s">
        <v>9</v>
      </c>
      <c r="I31" s="171"/>
      <c r="J31" s="172"/>
      <c r="K31" s="173"/>
    </row>
    <row r="32" spans="2:15" ht="12.75" customHeight="1" x14ac:dyDescent="0.2">
      <c r="B32" s="104" t="s">
        <v>32</v>
      </c>
      <c r="C32" s="37"/>
      <c r="D32" s="33"/>
      <c r="E32" s="38"/>
      <c r="F32" s="27"/>
      <c r="G32" s="28">
        <v>75</v>
      </c>
      <c r="H32" s="28"/>
      <c r="I32" s="171"/>
      <c r="J32" s="172" t="str">
        <f>IF(I32&lt;=0,"",(G32+(I32*G33)))</f>
        <v/>
      </c>
      <c r="K32" s="173"/>
      <c r="M32" s="39" t="str">
        <f>J32</f>
        <v/>
      </c>
    </row>
    <row r="33" spans="2:15" ht="12.75" customHeight="1" x14ac:dyDescent="0.2">
      <c r="B33" s="106"/>
      <c r="C33" s="40" t="s">
        <v>33</v>
      </c>
      <c r="D33" s="6"/>
      <c r="E33" s="41"/>
      <c r="F33" s="27"/>
      <c r="G33" s="28">
        <v>1</v>
      </c>
      <c r="H33" s="28" t="s">
        <v>9</v>
      </c>
      <c r="I33" s="171"/>
      <c r="J33" s="172"/>
      <c r="K33" s="173"/>
    </row>
    <row r="34" spans="2:15" ht="12.75" customHeight="1" x14ac:dyDescent="0.2">
      <c r="B34" s="104" t="s">
        <v>34</v>
      </c>
      <c r="C34" s="37"/>
      <c r="D34" s="33"/>
      <c r="E34" s="38"/>
      <c r="F34" s="27"/>
      <c r="G34" s="28">
        <v>100</v>
      </c>
      <c r="H34" s="28"/>
      <c r="I34" s="171"/>
      <c r="J34" s="172" t="str">
        <f>IF(I34&lt;=0,"",IF(I34&gt;1,(G34+((I34-1)*G35)),G34))</f>
        <v/>
      </c>
      <c r="K34" s="173"/>
      <c r="M34" s="39" t="str">
        <f>J34</f>
        <v/>
      </c>
    </row>
    <row r="35" spans="2:15" ht="12.75" customHeight="1" x14ac:dyDescent="0.2">
      <c r="B35" s="56"/>
      <c r="C35" s="169" t="s">
        <v>35</v>
      </c>
      <c r="D35" s="169"/>
      <c r="E35" s="44"/>
      <c r="F35" s="27"/>
      <c r="G35" s="126">
        <v>50</v>
      </c>
      <c r="H35" s="126" t="s">
        <v>9</v>
      </c>
      <c r="I35" s="171"/>
      <c r="J35" s="172"/>
      <c r="K35" s="173"/>
    </row>
    <row r="36" spans="2:15" ht="12.75" customHeight="1" x14ac:dyDescent="0.2">
      <c r="B36" s="105"/>
      <c r="C36" s="170"/>
      <c r="D36" s="170"/>
      <c r="E36" s="41"/>
      <c r="F36" s="27"/>
      <c r="G36" s="127"/>
      <c r="H36" s="127"/>
      <c r="I36" s="171"/>
      <c r="J36" s="172"/>
      <c r="K36" s="173"/>
    </row>
    <row r="37" spans="2:15" ht="12.75" customHeight="1" thickBot="1" x14ac:dyDescent="0.25">
      <c r="B37" s="45"/>
      <c r="C37" s="46"/>
      <c r="D37" s="46"/>
      <c r="E37" s="47"/>
      <c r="F37" s="47"/>
      <c r="G37" s="48"/>
      <c r="H37" s="49" t="s">
        <v>10</v>
      </c>
      <c r="I37" s="46"/>
      <c r="J37" s="136">
        <f>SUM(M21:M36)</f>
        <v>0</v>
      </c>
      <c r="K37" s="135"/>
    </row>
    <row r="38" spans="2:15" s="4" customFormat="1" ht="5.25" customHeight="1" thickBot="1" x14ac:dyDescent="0.25">
      <c r="D38" s="57"/>
      <c r="E38" s="58"/>
      <c r="F38" s="58"/>
      <c r="G38" s="9"/>
      <c r="H38" s="9"/>
      <c r="I38" s="57"/>
      <c r="J38" s="57"/>
      <c r="K38" s="77"/>
      <c r="L38" s="25"/>
      <c r="N38" s="9"/>
      <c r="O38" s="53"/>
    </row>
    <row r="39" spans="2:15" ht="6" customHeight="1" thickBot="1" x14ac:dyDescent="0.25">
      <c r="B39" s="10"/>
      <c r="C39" s="11"/>
      <c r="D39" s="11"/>
      <c r="E39" s="12"/>
      <c r="F39" s="12"/>
      <c r="G39" s="13"/>
      <c r="H39" s="14"/>
      <c r="I39" s="11"/>
      <c r="J39" s="11"/>
      <c r="K39" s="15"/>
    </row>
    <row r="40" spans="2:15" ht="15.75" x14ac:dyDescent="0.2">
      <c r="B40" s="107" t="s">
        <v>37</v>
      </c>
      <c r="C40" s="50"/>
      <c r="D40" s="25"/>
      <c r="E40" s="31"/>
      <c r="F40" s="31"/>
      <c r="G40" s="35" t="s">
        <v>6</v>
      </c>
      <c r="H40" s="36"/>
      <c r="I40" s="24" t="s">
        <v>7</v>
      </c>
      <c r="J40" s="24"/>
      <c r="K40" s="103" t="s">
        <v>8</v>
      </c>
    </row>
    <row r="41" spans="2:15" ht="12.75" customHeight="1" x14ac:dyDescent="0.2">
      <c r="B41" s="104" t="s">
        <v>38</v>
      </c>
      <c r="C41" s="37"/>
      <c r="D41" s="33"/>
      <c r="E41" s="38"/>
      <c r="F41" s="27"/>
      <c r="G41" s="126">
        <v>100</v>
      </c>
      <c r="H41" s="126" t="s">
        <v>9</v>
      </c>
      <c r="I41" s="128"/>
      <c r="J41" s="139" t="str">
        <f>IF(I41&lt;=0,"",I41*G41)</f>
        <v/>
      </c>
      <c r="K41" s="140"/>
      <c r="M41" s="39" t="str">
        <f>J41</f>
        <v/>
      </c>
    </row>
    <row r="42" spans="2:15" ht="12.75" customHeight="1" x14ac:dyDescent="0.2">
      <c r="B42" s="105"/>
      <c r="C42" s="6" t="s">
        <v>39</v>
      </c>
      <c r="D42" s="6"/>
      <c r="E42" s="41"/>
      <c r="F42" s="27"/>
      <c r="G42" s="127"/>
      <c r="H42" s="127"/>
      <c r="I42" s="129"/>
      <c r="J42" s="141"/>
      <c r="K42" s="142"/>
    </row>
    <row r="43" spans="2:15" ht="12.75" customHeight="1" x14ac:dyDescent="0.2">
      <c r="B43" s="104" t="s">
        <v>40</v>
      </c>
      <c r="C43" s="37"/>
      <c r="D43" s="33"/>
      <c r="E43" s="38"/>
      <c r="F43" s="27"/>
      <c r="G43" s="28">
        <v>500</v>
      </c>
      <c r="H43" s="28" t="s">
        <v>9</v>
      </c>
      <c r="I43" s="128"/>
      <c r="J43" s="139" t="str">
        <f>IF(I43&lt;=0,"",IF(I43&gt;1,(G43+((I43-1)*G44)),G43))</f>
        <v/>
      </c>
      <c r="K43" s="140"/>
      <c r="M43" s="39" t="str">
        <f>J43</f>
        <v/>
      </c>
    </row>
    <row r="44" spans="2:15" ht="12.75" customHeight="1" x14ac:dyDescent="0.2">
      <c r="B44" s="105"/>
      <c r="C44" s="6" t="s">
        <v>41</v>
      </c>
      <c r="D44" s="6"/>
      <c r="E44" s="41"/>
      <c r="F44" s="27"/>
      <c r="G44" s="28">
        <v>250</v>
      </c>
      <c r="H44" s="28" t="s">
        <v>9</v>
      </c>
      <c r="I44" s="129"/>
      <c r="J44" s="141"/>
      <c r="K44" s="142"/>
    </row>
    <row r="45" spans="2:15" ht="12.75" customHeight="1" x14ac:dyDescent="0.2">
      <c r="B45" s="104" t="s">
        <v>42</v>
      </c>
      <c r="C45" s="37"/>
      <c r="D45" s="33"/>
      <c r="E45" s="38"/>
      <c r="F45" s="27"/>
      <c r="G45" s="28">
        <v>100</v>
      </c>
      <c r="H45" s="28" t="s">
        <v>9</v>
      </c>
      <c r="I45" s="128"/>
      <c r="J45" s="139" t="str">
        <f>IF(I45&lt;=0,"",IF(I45&gt;1,(G45+((I45-1)*G46)),G45))</f>
        <v/>
      </c>
      <c r="K45" s="140"/>
      <c r="M45" s="39" t="str">
        <f>J45</f>
        <v/>
      </c>
    </row>
    <row r="46" spans="2:15" ht="12.75" customHeight="1" x14ac:dyDescent="0.2">
      <c r="B46" s="105"/>
      <c r="C46" s="40" t="s">
        <v>43</v>
      </c>
      <c r="D46" s="6"/>
      <c r="E46" s="41"/>
      <c r="F46" s="27"/>
      <c r="G46" s="28">
        <v>50</v>
      </c>
      <c r="H46" s="28" t="s">
        <v>9</v>
      </c>
      <c r="I46" s="129"/>
      <c r="J46" s="141"/>
      <c r="K46" s="142"/>
    </row>
    <row r="47" spans="2:15" ht="12.75" customHeight="1" x14ac:dyDescent="0.2">
      <c r="B47" s="104" t="s">
        <v>44</v>
      </c>
      <c r="C47" s="37"/>
      <c r="D47" s="33"/>
      <c r="E47" s="38"/>
      <c r="F47" s="27"/>
      <c r="G47" s="28">
        <v>100</v>
      </c>
      <c r="H47" s="28" t="s">
        <v>9</v>
      </c>
      <c r="I47" s="128"/>
      <c r="J47" s="139" t="str">
        <f>IF(I47&lt;=0,"",IF(I47&gt;1,(G47+((I47-1)*G48)),G47))</f>
        <v/>
      </c>
      <c r="K47" s="140"/>
      <c r="M47" s="39" t="str">
        <f>J47</f>
        <v/>
      </c>
    </row>
    <row r="48" spans="2:15" ht="12.75" customHeight="1" x14ac:dyDescent="0.2">
      <c r="B48" s="105"/>
      <c r="C48" s="40" t="s">
        <v>45</v>
      </c>
      <c r="D48" s="6"/>
      <c r="E48" s="41"/>
      <c r="F48" s="27"/>
      <c r="G48" s="28">
        <v>50</v>
      </c>
      <c r="H48" s="28" t="s">
        <v>9</v>
      </c>
      <c r="I48" s="129"/>
      <c r="J48" s="141"/>
      <c r="K48" s="142"/>
    </row>
    <row r="49" spans="2:27" s="54" customFormat="1" ht="12.75" customHeight="1" thickBot="1" x14ac:dyDescent="0.25">
      <c r="B49" s="45"/>
      <c r="C49" s="46"/>
      <c r="D49" s="46"/>
      <c r="E49" s="47"/>
      <c r="F49" s="47"/>
      <c r="G49" s="48"/>
      <c r="H49" s="49" t="s">
        <v>10</v>
      </c>
      <c r="I49" s="46"/>
      <c r="J49" s="136">
        <f>SUM(M41:M48)</f>
        <v>0</v>
      </c>
      <c r="K49" s="135"/>
      <c r="L49" s="51"/>
      <c r="M49" s="52"/>
      <c r="N49" s="9"/>
      <c r="O49" s="53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</row>
    <row r="50" spans="2:27" s="4" customFormat="1" ht="5.25" customHeight="1" thickBot="1" x14ac:dyDescent="0.25">
      <c r="D50" s="57"/>
      <c r="E50" s="58"/>
      <c r="F50" s="58"/>
      <c r="G50" s="9"/>
      <c r="H50" s="9"/>
      <c r="I50" s="57"/>
      <c r="J50" s="57"/>
      <c r="K50" s="77"/>
      <c r="L50" s="25"/>
      <c r="N50" s="9"/>
      <c r="O50" s="53"/>
    </row>
    <row r="51" spans="2:27" ht="6" customHeight="1" thickBot="1" x14ac:dyDescent="0.25">
      <c r="B51" s="10"/>
      <c r="C51" s="11"/>
      <c r="D51" s="11"/>
      <c r="E51" s="12"/>
      <c r="F51" s="12"/>
      <c r="G51" s="13"/>
      <c r="H51" s="14"/>
      <c r="I51" s="11"/>
      <c r="J51" s="11"/>
      <c r="K51" s="15"/>
    </row>
    <row r="52" spans="2:27" ht="15.75" x14ac:dyDescent="0.2">
      <c r="B52" s="107" t="s">
        <v>46</v>
      </c>
      <c r="C52" s="50"/>
      <c r="D52" s="25"/>
      <c r="E52" s="31"/>
      <c r="F52" s="31"/>
      <c r="G52" s="35" t="s">
        <v>6</v>
      </c>
      <c r="H52" s="36"/>
      <c r="I52" s="24" t="s">
        <v>7</v>
      </c>
      <c r="J52" s="24"/>
      <c r="K52" s="103" t="s">
        <v>8</v>
      </c>
    </row>
    <row r="53" spans="2:27" ht="12.75" customHeight="1" x14ac:dyDescent="0.2">
      <c r="B53" s="104" t="s">
        <v>47</v>
      </c>
      <c r="C53" s="37"/>
      <c r="D53" s="33"/>
      <c r="E53" s="38"/>
      <c r="F53" s="27"/>
      <c r="G53" s="126">
        <v>75</v>
      </c>
      <c r="H53" s="126" t="s">
        <v>9</v>
      </c>
      <c r="I53" s="128"/>
      <c r="J53" s="139" t="str">
        <f>IF(I53&lt;=0,"",IF(I53=N53,O53,IF(I53=N54,O54,IF(I53=N55,O55,IF(I53=N56,O56,IF(I53=N57,O57,"RECALCULATE"))))))</f>
        <v/>
      </c>
      <c r="K53" s="140"/>
      <c r="M53" s="55" t="str">
        <f>J53</f>
        <v/>
      </c>
      <c r="N53" s="4">
        <v>1</v>
      </c>
      <c r="O53" s="4">
        <v>75</v>
      </c>
    </row>
    <row r="54" spans="2:27" ht="12.75" customHeight="1" x14ac:dyDescent="0.2">
      <c r="B54" s="105"/>
      <c r="C54" s="40" t="s">
        <v>48</v>
      </c>
      <c r="D54" s="6"/>
      <c r="E54" s="41"/>
      <c r="F54" s="27"/>
      <c r="G54" s="127"/>
      <c r="H54" s="127"/>
      <c r="I54" s="129"/>
      <c r="J54" s="141"/>
      <c r="K54" s="142"/>
      <c r="M54" s="1"/>
      <c r="N54" s="4">
        <v>2</v>
      </c>
      <c r="O54" s="4">
        <f>O53*2</f>
        <v>150</v>
      </c>
    </row>
    <row r="55" spans="2:27" ht="12.75" customHeight="1" x14ac:dyDescent="0.2">
      <c r="B55" s="104" t="s">
        <v>40</v>
      </c>
      <c r="C55" s="37"/>
      <c r="D55" s="33"/>
      <c r="E55" s="38"/>
      <c r="F55" s="27"/>
      <c r="G55" s="28">
        <v>500</v>
      </c>
      <c r="H55" s="28" t="s">
        <v>9</v>
      </c>
      <c r="I55" s="128"/>
      <c r="J55" s="139" t="str">
        <f>IF(I55&lt;=0,"",IF(I55&gt;1,(G55+((I55-1)*G56)),G55))</f>
        <v/>
      </c>
      <c r="K55" s="140"/>
      <c r="M55" s="55" t="str">
        <f>J55</f>
        <v/>
      </c>
      <c r="N55" s="4">
        <v>3</v>
      </c>
      <c r="O55" s="4">
        <f>O54*2</f>
        <v>300</v>
      </c>
    </row>
    <row r="56" spans="2:27" ht="12.75" customHeight="1" x14ac:dyDescent="0.2">
      <c r="B56" s="105"/>
      <c r="C56" s="6" t="s">
        <v>41</v>
      </c>
      <c r="D56" s="6"/>
      <c r="E56" s="41"/>
      <c r="F56" s="27"/>
      <c r="G56" s="28">
        <v>250</v>
      </c>
      <c r="H56" s="28" t="s">
        <v>9</v>
      </c>
      <c r="I56" s="129"/>
      <c r="J56" s="141"/>
      <c r="K56" s="142"/>
      <c r="M56" s="1"/>
      <c r="N56" s="4">
        <v>4</v>
      </c>
      <c r="O56" s="4">
        <f>O55*2</f>
        <v>600</v>
      </c>
    </row>
    <row r="57" spans="2:27" ht="12.75" customHeight="1" x14ac:dyDescent="0.2">
      <c r="B57" s="104" t="s">
        <v>42</v>
      </c>
      <c r="C57" s="37"/>
      <c r="D57" s="33"/>
      <c r="E57" s="38"/>
      <c r="F57" s="27"/>
      <c r="G57" s="28">
        <v>100</v>
      </c>
      <c r="H57" s="28" t="s">
        <v>9</v>
      </c>
      <c r="I57" s="128"/>
      <c r="J57" s="139" t="str">
        <f>IF(I57&lt;=0,"",IF(I57&gt;1,(G57+((I57-1)*G58)),G57))</f>
        <v/>
      </c>
      <c r="K57" s="140"/>
      <c r="M57" s="55" t="str">
        <f>J57</f>
        <v/>
      </c>
      <c r="N57" s="4">
        <v>5</v>
      </c>
      <c r="O57" s="4">
        <f>O56*2</f>
        <v>1200</v>
      </c>
    </row>
    <row r="58" spans="2:27" ht="12.75" customHeight="1" x14ac:dyDescent="0.2">
      <c r="B58" s="105"/>
      <c r="C58" s="40" t="s">
        <v>43</v>
      </c>
      <c r="D58" s="6"/>
      <c r="E58" s="41"/>
      <c r="F58" s="27"/>
      <c r="G58" s="28">
        <v>50</v>
      </c>
      <c r="H58" s="28" t="s">
        <v>9</v>
      </c>
      <c r="I58" s="129"/>
      <c r="J58" s="141"/>
      <c r="K58" s="142"/>
    </row>
    <row r="59" spans="2:27" ht="12.75" customHeight="1" x14ac:dyDescent="0.2">
      <c r="B59" s="104" t="s">
        <v>44</v>
      </c>
      <c r="C59" s="37"/>
      <c r="D59" s="33"/>
      <c r="E59" s="38"/>
      <c r="F59" s="27"/>
      <c r="G59" s="28">
        <v>100</v>
      </c>
      <c r="H59" s="28" t="s">
        <v>9</v>
      </c>
      <c r="I59" s="128"/>
      <c r="J59" s="139" t="str">
        <f>IF(I59&lt;=0,"",IF(I59&gt;1,(G59+((I59-1)*G60)),G59))</f>
        <v/>
      </c>
      <c r="K59" s="140"/>
      <c r="M59" s="55" t="str">
        <f>J59</f>
        <v/>
      </c>
    </row>
    <row r="60" spans="2:27" ht="12.75" customHeight="1" x14ac:dyDescent="0.2">
      <c r="B60" s="108"/>
      <c r="C60" s="84" t="s">
        <v>45</v>
      </c>
      <c r="D60" s="4"/>
      <c r="E60" s="44"/>
      <c r="F60" s="27"/>
      <c r="G60" s="28">
        <v>50</v>
      </c>
      <c r="H60" s="28" t="s">
        <v>9</v>
      </c>
      <c r="I60" s="129"/>
      <c r="J60" s="141"/>
      <c r="K60" s="142"/>
    </row>
    <row r="61" spans="2:27" x14ac:dyDescent="0.2">
      <c r="B61" s="104" t="s">
        <v>67</v>
      </c>
      <c r="C61" s="37"/>
      <c r="D61" s="33"/>
      <c r="E61" s="38"/>
      <c r="F61" s="27"/>
      <c r="G61" s="126">
        <v>100</v>
      </c>
      <c r="H61" s="126" t="s">
        <v>9</v>
      </c>
      <c r="I61" s="128"/>
      <c r="J61" s="139" t="str">
        <f>IF(I61&lt;=0,"",ROUNDUP((G61*I61),0))</f>
        <v/>
      </c>
      <c r="K61" s="140"/>
      <c r="L61" s="25"/>
      <c r="M61" s="55" t="str">
        <f>J61</f>
        <v/>
      </c>
      <c r="N61" s="52"/>
      <c r="O61" s="53"/>
    </row>
    <row r="62" spans="2:27" ht="12.75" customHeight="1" x14ac:dyDescent="0.2">
      <c r="B62" s="108"/>
      <c r="C62" s="147" t="s">
        <v>68</v>
      </c>
      <c r="D62" s="158"/>
      <c r="E62" s="85"/>
      <c r="F62" s="27"/>
      <c r="G62" s="160"/>
      <c r="H62" s="160"/>
      <c r="I62" s="143"/>
      <c r="J62" s="144"/>
      <c r="K62" s="145"/>
      <c r="L62" s="25"/>
      <c r="N62" s="52"/>
      <c r="O62" s="53"/>
    </row>
    <row r="63" spans="2:27" x14ac:dyDescent="0.2">
      <c r="B63" s="105"/>
      <c r="C63" s="159"/>
      <c r="D63" s="159"/>
      <c r="E63" s="86"/>
      <c r="F63" s="27"/>
      <c r="G63" s="127"/>
      <c r="H63" s="127"/>
      <c r="I63" s="129"/>
      <c r="J63" s="141"/>
      <c r="K63" s="142"/>
      <c r="L63" s="25"/>
      <c r="N63" s="72"/>
      <c r="O63" s="53"/>
    </row>
    <row r="64" spans="2:27" s="54" customFormat="1" ht="12.75" customHeight="1" thickBot="1" x14ac:dyDescent="0.25">
      <c r="B64" s="45"/>
      <c r="C64" s="46"/>
      <c r="D64" s="46"/>
      <c r="E64" s="47"/>
      <c r="F64" s="47"/>
      <c r="G64" s="48"/>
      <c r="H64" s="49" t="s">
        <v>10</v>
      </c>
      <c r="I64" s="46"/>
      <c r="J64" s="137">
        <f>SUM(M53:M63)</f>
        <v>0</v>
      </c>
      <c r="K64" s="138"/>
      <c r="L64" s="51"/>
      <c r="M64" s="52"/>
      <c r="N64" s="9"/>
      <c r="O64" s="53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</row>
    <row r="65" spans="2:15" ht="6" customHeight="1" thickBot="1" x14ac:dyDescent="0.25">
      <c r="B65" s="10"/>
      <c r="C65" s="11"/>
      <c r="D65" s="11"/>
      <c r="E65" s="12"/>
      <c r="F65" s="12"/>
      <c r="G65" s="13"/>
      <c r="H65" s="14"/>
      <c r="I65" s="11"/>
      <c r="J65" s="11"/>
      <c r="K65" s="15"/>
    </row>
    <row r="66" spans="2:15" s="4" customFormat="1" ht="5.25" customHeight="1" thickBot="1" x14ac:dyDescent="0.25">
      <c r="D66" s="57"/>
      <c r="E66" s="58"/>
      <c r="F66" s="58"/>
      <c r="G66" s="9"/>
      <c r="H66" s="9"/>
      <c r="I66" s="57"/>
      <c r="J66" s="57"/>
      <c r="K66" s="77"/>
      <c r="L66" s="25"/>
      <c r="N66" s="9"/>
      <c r="O66" s="53"/>
    </row>
    <row r="67" spans="2:15" ht="6" customHeight="1" thickBot="1" x14ac:dyDescent="0.25">
      <c r="B67" s="90"/>
      <c r="C67" s="91"/>
      <c r="D67" s="91"/>
      <c r="E67" s="92"/>
      <c r="F67" s="92"/>
      <c r="G67" s="93"/>
      <c r="H67" s="94"/>
      <c r="I67" s="91"/>
      <c r="J67" s="91"/>
      <c r="K67" s="95"/>
      <c r="L67" s="25"/>
      <c r="N67" s="9"/>
      <c r="O67" s="53"/>
    </row>
    <row r="68" spans="2:15" ht="15.75" x14ac:dyDescent="0.2">
      <c r="B68" s="16" t="s">
        <v>70</v>
      </c>
      <c r="C68" s="65"/>
      <c r="D68" s="6"/>
      <c r="E68" s="66"/>
      <c r="F68" s="27"/>
      <c r="G68" s="67" t="s">
        <v>6</v>
      </c>
      <c r="H68" s="68"/>
      <c r="I68" s="69" t="s">
        <v>7</v>
      </c>
      <c r="J68" s="69"/>
      <c r="K68" s="70" t="s">
        <v>8</v>
      </c>
      <c r="L68" s="25"/>
      <c r="N68" s="9"/>
      <c r="O68" s="53"/>
    </row>
    <row r="69" spans="2:15" x14ac:dyDescent="0.2">
      <c r="B69" s="71" t="s">
        <v>71</v>
      </c>
      <c r="C69" s="24"/>
      <c r="D69" s="25"/>
      <c r="E69" s="6"/>
      <c r="F69" s="27"/>
      <c r="G69" s="28"/>
      <c r="H69" s="28" t="s">
        <v>9</v>
      </c>
      <c r="I69" s="89"/>
      <c r="J69" s="161">
        <f>(G70*I70)+(G71*I71)+(G72*I72)</f>
        <v>0</v>
      </c>
      <c r="K69" s="162"/>
      <c r="L69" s="25"/>
      <c r="M69" s="39">
        <f>J69</f>
        <v>0</v>
      </c>
      <c r="N69" s="52"/>
      <c r="O69" s="53"/>
    </row>
    <row r="70" spans="2:15" ht="12.75" customHeight="1" x14ac:dyDescent="0.2">
      <c r="B70" s="149"/>
      <c r="C70" s="146" t="s">
        <v>72</v>
      </c>
      <c r="D70" s="146"/>
      <c r="E70" s="146"/>
      <c r="F70" s="27"/>
      <c r="G70" s="28">
        <v>784</v>
      </c>
      <c r="H70" s="28" t="s">
        <v>9</v>
      </c>
      <c r="I70" s="88"/>
      <c r="J70" s="163"/>
      <c r="K70" s="164"/>
      <c r="L70" s="25"/>
      <c r="N70" s="52"/>
      <c r="O70" s="53"/>
    </row>
    <row r="71" spans="2:15" x14ac:dyDescent="0.2">
      <c r="B71" s="150"/>
      <c r="C71" s="147" t="s">
        <v>73</v>
      </c>
      <c r="D71" s="147"/>
      <c r="E71" s="147"/>
      <c r="F71" s="27"/>
      <c r="G71" s="28">
        <v>419</v>
      </c>
      <c r="H71" s="28" t="s">
        <v>9</v>
      </c>
      <c r="I71" s="88"/>
      <c r="J71" s="163"/>
      <c r="K71" s="164"/>
      <c r="L71" s="25"/>
      <c r="N71" s="72"/>
      <c r="O71" s="53"/>
    </row>
    <row r="72" spans="2:15" x14ac:dyDescent="0.2">
      <c r="B72" s="150"/>
      <c r="C72" s="147" t="s">
        <v>74</v>
      </c>
      <c r="D72" s="147"/>
      <c r="E72" s="147"/>
      <c r="F72" s="27"/>
      <c r="G72" s="28">
        <v>0.37</v>
      </c>
      <c r="H72" s="28" t="s">
        <v>9</v>
      </c>
      <c r="I72" s="88">
        <f>I15</f>
        <v>0</v>
      </c>
      <c r="J72" s="163"/>
      <c r="K72" s="164"/>
      <c r="L72" s="25"/>
      <c r="N72" s="52"/>
      <c r="O72" s="53"/>
    </row>
    <row r="73" spans="2:15" ht="13.5" thickBot="1" x14ac:dyDescent="0.25">
      <c r="B73" s="56"/>
      <c r="C73" s="4"/>
      <c r="D73" s="73"/>
      <c r="E73" s="74"/>
      <c r="F73" s="58"/>
      <c r="G73" s="48"/>
      <c r="H73" s="49" t="s">
        <v>10</v>
      </c>
      <c r="I73" s="46"/>
      <c r="J73" s="167">
        <f>SUM(M69:M72)</f>
        <v>0</v>
      </c>
      <c r="K73" s="168"/>
      <c r="L73" s="25"/>
      <c r="N73" s="9"/>
      <c r="O73" s="53"/>
    </row>
    <row r="74" spans="2:15" ht="6" customHeight="1" thickBot="1" x14ac:dyDescent="0.25">
      <c r="B74" s="90"/>
      <c r="C74" s="91"/>
      <c r="D74" s="91"/>
      <c r="E74" s="92"/>
      <c r="F74" s="92"/>
      <c r="G74" s="93"/>
      <c r="H74" s="94"/>
      <c r="I74" s="91"/>
      <c r="J74" s="91"/>
      <c r="K74" s="95"/>
      <c r="L74" s="25"/>
      <c r="N74" s="9"/>
      <c r="O74" s="53"/>
    </row>
    <row r="75" spans="2:15" s="4" customFormat="1" ht="5.25" customHeight="1" thickBot="1" x14ac:dyDescent="0.25">
      <c r="D75" s="57"/>
      <c r="E75" s="58"/>
      <c r="F75" s="58"/>
      <c r="G75" s="9"/>
      <c r="H75" s="9"/>
      <c r="I75" s="57"/>
      <c r="J75" s="57"/>
      <c r="K75" s="77"/>
      <c r="L75" s="25"/>
      <c r="N75" s="9"/>
      <c r="O75" s="53"/>
    </row>
    <row r="76" spans="2:15" ht="6" customHeight="1" thickBot="1" x14ac:dyDescent="0.25">
      <c r="B76" s="59"/>
      <c r="C76" s="60"/>
      <c r="D76" s="60"/>
      <c r="E76" s="61"/>
      <c r="F76" s="61"/>
      <c r="G76" s="62"/>
      <c r="H76" s="63"/>
      <c r="I76" s="60"/>
      <c r="J76" s="60"/>
      <c r="K76" s="64"/>
      <c r="L76" s="25"/>
      <c r="N76" s="9"/>
      <c r="O76" s="53"/>
    </row>
    <row r="77" spans="2:15" ht="15.75" x14ac:dyDescent="0.2">
      <c r="B77" s="16" t="s">
        <v>11</v>
      </c>
      <c r="C77" s="110"/>
      <c r="D77" s="111"/>
      <c r="E77" s="112"/>
      <c r="F77" s="19"/>
      <c r="G77" s="20" t="s">
        <v>6</v>
      </c>
      <c r="H77" s="21"/>
      <c r="I77" s="22" t="s">
        <v>7</v>
      </c>
      <c r="J77" s="22"/>
      <c r="K77" s="23" t="s">
        <v>8</v>
      </c>
      <c r="L77" s="25"/>
      <c r="N77" s="9"/>
      <c r="O77" s="53"/>
    </row>
    <row r="78" spans="2:15" x14ac:dyDescent="0.2">
      <c r="B78" s="71" t="s">
        <v>49</v>
      </c>
      <c r="C78" s="24"/>
      <c r="D78" s="25"/>
      <c r="E78" s="6"/>
      <c r="F78" s="27"/>
      <c r="G78" s="152"/>
      <c r="H78" s="126" t="s">
        <v>9</v>
      </c>
      <c r="I78" s="155">
        <v>0.66666666666666663</v>
      </c>
      <c r="J78" s="161" t="str">
        <f>IF(G78&lt;=0,"",ROUNDUP((G78*I78),0))</f>
        <v/>
      </c>
      <c r="K78" s="162"/>
      <c r="L78" s="25"/>
      <c r="M78" s="39" t="str">
        <f>J78</f>
        <v/>
      </c>
      <c r="N78" s="52"/>
      <c r="O78" s="53"/>
    </row>
    <row r="79" spans="2:15" ht="12.75" customHeight="1" x14ac:dyDescent="0.2">
      <c r="B79" s="149"/>
      <c r="C79" s="146" t="s">
        <v>50</v>
      </c>
      <c r="D79" s="146"/>
      <c r="E79" s="146"/>
      <c r="F79" s="27"/>
      <c r="G79" s="153"/>
      <c r="H79" s="160"/>
      <c r="I79" s="156"/>
      <c r="J79" s="163"/>
      <c r="K79" s="164"/>
      <c r="L79" s="25"/>
      <c r="N79" s="52"/>
      <c r="O79" s="53"/>
    </row>
    <row r="80" spans="2:15" x14ac:dyDescent="0.2">
      <c r="B80" s="150"/>
      <c r="C80" s="147"/>
      <c r="D80" s="147"/>
      <c r="E80" s="147"/>
      <c r="F80" s="27"/>
      <c r="G80" s="153"/>
      <c r="H80" s="160"/>
      <c r="I80" s="156"/>
      <c r="J80" s="163"/>
      <c r="K80" s="164"/>
      <c r="L80" s="25"/>
      <c r="N80" s="72"/>
      <c r="O80" s="53"/>
    </row>
    <row r="81" spans="2:15" x14ac:dyDescent="0.2">
      <c r="B81" s="150"/>
      <c r="C81" s="147"/>
      <c r="D81" s="147"/>
      <c r="E81" s="147"/>
      <c r="F81" s="27"/>
      <c r="G81" s="153"/>
      <c r="H81" s="160"/>
      <c r="I81" s="156"/>
      <c r="J81" s="163"/>
      <c r="K81" s="164"/>
      <c r="L81" s="25"/>
      <c r="N81" s="52"/>
      <c r="O81" s="53"/>
    </row>
    <row r="82" spans="2:15" x14ac:dyDescent="0.2">
      <c r="B82" s="151"/>
      <c r="C82" s="148"/>
      <c r="D82" s="148"/>
      <c r="E82" s="148"/>
      <c r="F82" s="27"/>
      <c r="G82" s="154"/>
      <c r="H82" s="127"/>
      <c r="I82" s="157"/>
      <c r="J82" s="165"/>
      <c r="K82" s="166"/>
      <c r="L82" s="25"/>
      <c r="N82" s="52"/>
      <c r="O82" s="53"/>
    </row>
    <row r="83" spans="2:15" x14ac:dyDescent="0.2">
      <c r="B83" s="71" t="s">
        <v>76</v>
      </c>
      <c r="C83" s="24"/>
      <c r="D83" s="25"/>
      <c r="E83" s="6"/>
      <c r="F83" s="27"/>
      <c r="G83" s="117"/>
      <c r="H83" s="118"/>
      <c r="I83" s="119"/>
      <c r="J83" s="141"/>
      <c r="K83" s="142"/>
      <c r="L83" s="25"/>
      <c r="M83" s="39">
        <f>J83</f>
        <v>0</v>
      </c>
      <c r="N83" s="52"/>
      <c r="O83" s="53"/>
    </row>
    <row r="84" spans="2:15" x14ac:dyDescent="0.2">
      <c r="B84" s="149"/>
      <c r="C84" s="180"/>
      <c r="D84" s="181"/>
      <c r="E84" s="182"/>
      <c r="F84" s="27"/>
      <c r="G84" s="120"/>
      <c r="H84" s="121"/>
      <c r="I84" s="122"/>
      <c r="J84" s="141"/>
      <c r="K84" s="142"/>
      <c r="L84" s="25"/>
      <c r="M84" s="39">
        <f t="shared" ref="M84:M86" si="2">J84</f>
        <v>0</v>
      </c>
      <c r="N84" s="52"/>
      <c r="O84" s="53"/>
    </row>
    <row r="85" spans="2:15" x14ac:dyDescent="0.2">
      <c r="B85" s="150"/>
      <c r="C85" s="180"/>
      <c r="D85" s="181"/>
      <c r="E85" s="182"/>
      <c r="F85" s="27"/>
      <c r="G85" s="123"/>
      <c r="H85" s="28"/>
      <c r="I85" s="124"/>
      <c r="J85" s="141"/>
      <c r="K85" s="142"/>
      <c r="L85" s="25"/>
      <c r="M85" s="39">
        <f t="shared" si="2"/>
        <v>0</v>
      </c>
      <c r="N85" s="52"/>
      <c r="O85" s="53"/>
    </row>
    <row r="86" spans="2:15" x14ac:dyDescent="0.2">
      <c r="B86" s="150"/>
      <c r="C86" s="180"/>
      <c r="D86" s="181"/>
      <c r="E86" s="182"/>
      <c r="F86" s="27"/>
      <c r="G86" s="123"/>
      <c r="H86" s="28"/>
      <c r="I86" s="124"/>
      <c r="J86" s="141"/>
      <c r="K86" s="142"/>
      <c r="L86" s="25"/>
      <c r="M86" s="39">
        <f t="shared" si="2"/>
        <v>0</v>
      </c>
      <c r="N86" s="52"/>
      <c r="O86" s="53"/>
    </row>
    <row r="87" spans="2:15" ht="16.5" thickBot="1" x14ac:dyDescent="0.25">
      <c r="B87" s="45"/>
      <c r="C87" s="46"/>
      <c r="D87" s="113"/>
      <c r="E87" s="114"/>
      <c r="F87" s="115"/>
      <c r="G87" s="116"/>
      <c r="H87" s="46"/>
      <c r="I87" s="109" t="s">
        <v>75</v>
      </c>
      <c r="J87" s="134">
        <f>SUM(M78:M86)</f>
        <v>0</v>
      </c>
      <c r="K87" s="135"/>
      <c r="L87" s="25"/>
      <c r="N87" s="9"/>
      <c r="O87" s="53"/>
    </row>
    <row r="88" spans="2:15" ht="6" customHeight="1" thickBot="1" x14ac:dyDescent="0.25">
      <c r="B88" s="59"/>
      <c r="C88" s="60"/>
      <c r="D88" s="60"/>
      <c r="E88" s="61"/>
      <c r="F88" s="61"/>
      <c r="G88" s="62"/>
      <c r="H88" s="63"/>
      <c r="I88" s="60"/>
      <c r="J88" s="60"/>
      <c r="K88" s="64"/>
      <c r="L88" s="25"/>
      <c r="N88" s="9"/>
      <c r="O88" s="53"/>
    </row>
    <row r="89" spans="2:15" ht="6" customHeight="1" thickBot="1" x14ac:dyDescent="0.25">
      <c r="B89" s="125" t="s">
        <v>77</v>
      </c>
      <c r="D89" s="57"/>
      <c r="E89" s="58"/>
      <c r="F89" s="58"/>
      <c r="G89" s="9"/>
      <c r="H89" s="9"/>
      <c r="I89" s="57"/>
      <c r="J89" s="57"/>
      <c r="K89" s="77"/>
      <c r="L89" s="25"/>
      <c r="N89" s="9"/>
      <c r="O89" s="53"/>
    </row>
    <row r="90" spans="2:15" ht="16.5" thickBot="1" x14ac:dyDescent="0.25">
      <c r="D90" s="73"/>
      <c r="E90" s="74"/>
      <c r="F90" s="58"/>
      <c r="G90" s="75"/>
      <c r="I90" s="76" t="s">
        <v>12</v>
      </c>
      <c r="J90" s="52"/>
      <c r="K90" s="78">
        <f>J17+J37+J49+J64+J73-J87</f>
        <v>0</v>
      </c>
      <c r="L90" s="25"/>
      <c r="N90" s="9"/>
      <c r="O90" s="53"/>
    </row>
    <row r="91" spans="2:15" ht="15.75" x14ac:dyDescent="0.2">
      <c r="B91" s="8" t="s">
        <v>13</v>
      </c>
      <c r="D91" s="73"/>
      <c r="E91" s="74"/>
      <c r="F91" s="58"/>
      <c r="G91" s="75"/>
      <c r="I91" s="76"/>
      <c r="J91" s="52"/>
      <c r="K91" s="79"/>
      <c r="L91" s="25"/>
      <c r="N91" s="9"/>
      <c r="O91" s="53"/>
    </row>
    <row r="92" spans="2:15" x14ac:dyDescent="0.2">
      <c r="C92" s="8" t="s">
        <v>52</v>
      </c>
      <c r="D92" s="57"/>
      <c r="E92" s="58"/>
      <c r="F92" s="58"/>
      <c r="G92" s="9"/>
      <c r="H92" s="9"/>
      <c r="I92" s="57"/>
      <c r="J92" s="57"/>
      <c r="K92" s="77"/>
      <c r="L92" s="25"/>
      <c r="N92" s="9"/>
      <c r="O92" s="53"/>
    </row>
    <row r="93" spans="2:15" x14ac:dyDescent="0.2">
      <c r="C93" s="8" t="s">
        <v>53</v>
      </c>
      <c r="D93" s="57"/>
      <c r="E93" s="58"/>
      <c r="F93" s="58"/>
      <c r="G93" s="9"/>
      <c r="H93" s="9"/>
      <c r="I93" s="57"/>
      <c r="J93" s="57"/>
      <c r="K93" s="77"/>
      <c r="L93" s="25"/>
      <c r="N93" s="9"/>
      <c r="O93" s="53"/>
    </row>
    <row r="94" spans="2:15" x14ac:dyDescent="0.2">
      <c r="C94" s="8" t="s">
        <v>54</v>
      </c>
      <c r="D94" s="57"/>
      <c r="E94" s="58"/>
      <c r="F94" s="58"/>
      <c r="G94" s="52"/>
      <c r="H94" s="52"/>
      <c r="I94" s="52"/>
      <c r="J94" s="52"/>
      <c r="K94" s="52"/>
      <c r="L94" s="25"/>
      <c r="N94" s="52"/>
      <c r="O94" s="53"/>
    </row>
    <row r="95" spans="2:15" x14ac:dyDescent="0.2">
      <c r="C95" s="8" t="s">
        <v>59</v>
      </c>
      <c r="D95" s="57"/>
      <c r="E95" s="74"/>
      <c r="F95" s="58"/>
      <c r="G95" s="52"/>
      <c r="H95" s="52"/>
      <c r="I95" s="52"/>
      <c r="J95" s="52"/>
      <c r="K95" s="52"/>
      <c r="L95" s="25"/>
      <c r="N95" s="52"/>
      <c r="O95" s="53"/>
    </row>
    <row r="96" spans="2:15" x14ac:dyDescent="0.2">
      <c r="D96" s="8" t="s">
        <v>60</v>
      </c>
      <c r="E96" s="58"/>
      <c r="F96" s="58"/>
      <c r="G96" s="9"/>
      <c r="H96" s="9"/>
      <c r="I96" s="57"/>
      <c r="J96" s="57"/>
      <c r="K96" s="77"/>
      <c r="L96" s="25"/>
      <c r="N96" s="9"/>
      <c r="O96" s="53"/>
    </row>
    <row r="97" spans="3:15" x14ac:dyDescent="0.2">
      <c r="D97" s="8" t="s">
        <v>61</v>
      </c>
      <c r="E97" s="58"/>
      <c r="F97" s="58"/>
      <c r="G97" s="9"/>
      <c r="H97" s="9"/>
      <c r="I97" s="57"/>
      <c r="J97" s="57"/>
      <c r="K97" s="77"/>
      <c r="L97" s="25"/>
      <c r="N97" s="9"/>
      <c r="O97" s="53"/>
    </row>
    <row r="98" spans="3:15" x14ac:dyDescent="0.2">
      <c r="C98" s="8" t="s">
        <v>51</v>
      </c>
      <c r="D98" s="57"/>
      <c r="E98" s="58"/>
      <c r="F98" s="58"/>
      <c r="G98" s="9"/>
      <c r="H98" s="9"/>
      <c r="I98" s="57"/>
      <c r="J98" s="57"/>
      <c r="K98" s="77"/>
      <c r="L98" s="25"/>
      <c r="N98" s="9"/>
      <c r="O98" s="53"/>
    </row>
    <row r="99" spans="3:15" x14ac:dyDescent="0.2">
      <c r="C99" s="8" t="s">
        <v>62</v>
      </c>
      <c r="D99" s="57"/>
      <c r="E99" s="58"/>
      <c r="F99" s="58"/>
      <c r="G99" s="9"/>
      <c r="H99" s="9"/>
      <c r="I99" s="57"/>
      <c r="J99" s="57"/>
      <c r="K99" s="77"/>
      <c r="L99" s="25"/>
      <c r="N99" s="9"/>
      <c r="O99" s="53"/>
    </row>
    <row r="100" spans="3:15" x14ac:dyDescent="0.2">
      <c r="D100" s="80" t="s">
        <v>63</v>
      </c>
      <c r="E100" s="58"/>
      <c r="F100" s="58"/>
      <c r="G100" s="9"/>
      <c r="H100" s="9"/>
      <c r="I100" s="57"/>
      <c r="J100" s="57"/>
      <c r="K100" s="77"/>
      <c r="L100" s="25"/>
      <c r="N100" s="9"/>
      <c r="O100" s="53"/>
    </row>
    <row r="101" spans="3:15" x14ac:dyDescent="0.2">
      <c r="C101" s="8" t="s">
        <v>55</v>
      </c>
      <c r="D101" s="73"/>
      <c r="E101" s="58"/>
      <c r="F101" s="58"/>
      <c r="G101" s="9"/>
      <c r="H101" s="9"/>
      <c r="I101" s="57"/>
      <c r="J101" s="57"/>
      <c r="K101" s="77"/>
      <c r="L101" s="25"/>
      <c r="N101" s="9"/>
      <c r="O101" s="53"/>
    </row>
    <row r="102" spans="3:15" x14ac:dyDescent="0.2">
      <c r="D102" s="57" t="s">
        <v>56</v>
      </c>
      <c r="E102" s="58"/>
      <c r="F102" s="58"/>
      <c r="G102" s="52"/>
      <c r="H102" s="52"/>
      <c r="I102" s="52"/>
      <c r="J102" s="52"/>
      <c r="K102" s="52"/>
      <c r="L102" s="25"/>
      <c r="N102" s="52"/>
      <c r="O102" s="53"/>
    </row>
    <row r="103" spans="3:15" x14ac:dyDescent="0.2">
      <c r="C103" s="8" t="s">
        <v>57</v>
      </c>
      <c r="D103" s="57"/>
      <c r="E103" s="74"/>
      <c r="F103" s="74"/>
      <c r="G103" s="52"/>
      <c r="H103" s="52"/>
      <c r="I103" s="52"/>
      <c r="J103" s="52"/>
      <c r="K103" s="52"/>
      <c r="L103" s="25"/>
      <c r="N103" s="52"/>
      <c r="O103" s="53"/>
    </row>
    <row r="104" spans="3:15" x14ac:dyDescent="0.2">
      <c r="D104" s="57" t="s">
        <v>58</v>
      </c>
      <c r="E104" s="58"/>
      <c r="F104" s="58"/>
      <c r="G104" s="9"/>
      <c r="H104" s="9"/>
      <c r="I104" s="57"/>
      <c r="J104" s="57"/>
      <c r="K104" s="77"/>
      <c r="L104" s="25"/>
      <c r="N104" s="9"/>
      <c r="O104" s="53"/>
    </row>
    <row r="105" spans="3:15" x14ac:dyDescent="0.2">
      <c r="E105" s="58"/>
      <c r="F105" s="58"/>
      <c r="G105" s="9"/>
      <c r="H105" s="9"/>
      <c r="I105" s="57"/>
      <c r="J105" s="57"/>
      <c r="K105" s="77"/>
      <c r="L105" s="25"/>
      <c r="N105" s="9"/>
      <c r="O105" s="53"/>
    </row>
    <row r="106" spans="3:15" x14ac:dyDescent="0.2">
      <c r="E106" s="58"/>
      <c r="F106" s="58"/>
      <c r="G106" s="9"/>
      <c r="H106" s="9"/>
      <c r="I106" s="57"/>
      <c r="J106" s="57"/>
      <c r="K106" s="77"/>
      <c r="L106" s="25"/>
      <c r="N106" s="9"/>
      <c r="O106" s="53"/>
    </row>
    <row r="107" spans="3:15" x14ac:dyDescent="0.2">
      <c r="E107" s="58"/>
      <c r="F107" s="58"/>
      <c r="G107" s="9"/>
      <c r="H107" s="9"/>
      <c r="I107" s="57"/>
      <c r="J107" s="57"/>
      <c r="K107" s="77"/>
      <c r="L107" s="25"/>
      <c r="N107" s="9"/>
      <c r="O107" s="53"/>
    </row>
    <row r="108" spans="3:15" x14ac:dyDescent="0.2">
      <c r="E108" s="58"/>
      <c r="F108" s="58"/>
      <c r="G108" s="9"/>
      <c r="H108" s="9"/>
      <c r="I108" s="57"/>
      <c r="J108" s="57"/>
      <c r="K108" s="77"/>
      <c r="L108" s="25"/>
      <c r="N108" s="9"/>
      <c r="O108" s="53"/>
    </row>
    <row r="109" spans="3:15" x14ac:dyDescent="0.2">
      <c r="E109" s="58"/>
      <c r="F109" s="58"/>
      <c r="G109" s="52"/>
      <c r="H109" s="52"/>
      <c r="I109" s="52"/>
      <c r="J109" s="52"/>
      <c r="K109" s="52"/>
      <c r="L109" s="25"/>
      <c r="N109" s="52"/>
      <c r="O109" s="53"/>
    </row>
    <row r="110" spans="3:15" x14ac:dyDescent="0.2">
      <c r="E110" s="74"/>
      <c r="F110" s="74"/>
      <c r="G110" s="52"/>
      <c r="H110" s="52"/>
      <c r="I110" s="52"/>
      <c r="J110" s="52"/>
      <c r="K110" s="52"/>
      <c r="L110" s="25"/>
      <c r="N110" s="52"/>
      <c r="O110" s="53"/>
    </row>
    <row r="111" spans="3:15" x14ac:dyDescent="0.2">
      <c r="E111" s="58"/>
      <c r="F111" s="58"/>
      <c r="G111" s="9"/>
      <c r="H111" s="9"/>
      <c r="I111" s="57"/>
      <c r="J111" s="57"/>
      <c r="K111" s="77"/>
      <c r="L111" s="25"/>
      <c r="N111" s="9"/>
      <c r="O111" s="53"/>
    </row>
    <row r="112" spans="3:15" x14ac:dyDescent="0.2">
      <c r="D112" s="8"/>
      <c r="E112" s="58"/>
      <c r="F112" s="58"/>
      <c r="G112" s="9"/>
      <c r="H112" s="9"/>
      <c r="I112" s="57"/>
      <c r="J112" s="57"/>
      <c r="K112" s="77"/>
      <c r="L112" s="25"/>
      <c r="N112" s="9"/>
      <c r="O112" s="53"/>
    </row>
    <row r="113" spans="4:15" x14ac:dyDescent="0.2">
      <c r="D113" s="8"/>
      <c r="E113" s="58"/>
      <c r="F113" s="58"/>
      <c r="G113" s="9"/>
      <c r="H113" s="9"/>
      <c r="I113" s="57"/>
      <c r="J113" s="57"/>
      <c r="K113" s="77"/>
      <c r="L113" s="25"/>
      <c r="N113" s="9"/>
      <c r="O113" s="53"/>
    </row>
    <row r="114" spans="4:15" x14ac:dyDescent="0.2">
      <c r="D114" s="8"/>
      <c r="E114" s="58"/>
      <c r="F114" s="58"/>
      <c r="G114" s="9"/>
      <c r="H114" s="9"/>
      <c r="I114" s="57"/>
      <c r="J114" s="57"/>
      <c r="K114" s="77"/>
      <c r="L114" s="25"/>
      <c r="N114" s="9"/>
      <c r="O114" s="53"/>
    </row>
    <row r="115" spans="4:15" x14ac:dyDescent="0.2">
      <c r="D115" s="8"/>
      <c r="E115" s="58"/>
      <c r="F115" s="58"/>
      <c r="G115" s="9"/>
      <c r="H115" s="9"/>
      <c r="I115" s="57"/>
      <c r="J115" s="57"/>
      <c r="K115" s="77"/>
      <c r="L115" s="25"/>
      <c r="N115" s="9"/>
      <c r="O115" s="53"/>
    </row>
    <row r="116" spans="4:15" x14ac:dyDescent="0.2">
      <c r="D116" s="57"/>
      <c r="E116" s="58"/>
      <c r="F116" s="58"/>
      <c r="G116" s="52"/>
      <c r="H116" s="52"/>
      <c r="I116" s="52"/>
      <c r="J116" s="52"/>
      <c r="K116" s="52"/>
      <c r="L116" s="25"/>
      <c r="N116" s="52"/>
      <c r="O116" s="53"/>
    </row>
    <row r="117" spans="4:15" x14ac:dyDescent="0.2">
      <c r="D117" s="73"/>
      <c r="E117" s="74"/>
      <c r="F117" s="58"/>
      <c r="G117" s="52"/>
      <c r="H117" s="52"/>
      <c r="I117" s="52"/>
      <c r="J117" s="52"/>
      <c r="K117" s="52"/>
      <c r="L117" s="25"/>
      <c r="N117" s="52"/>
      <c r="O117" s="53"/>
    </row>
    <row r="118" spans="4:15" x14ac:dyDescent="0.2">
      <c r="D118" s="57"/>
      <c r="E118" s="58"/>
      <c r="F118" s="58"/>
      <c r="G118" s="9"/>
      <c r="H118" s="9"/>
      <c r="I118" s="57"/>
      <c r="J118" s="57"/>
      <c r="K118" s="77"/>
      <c r="L118" s="25"/>
      <c r="N118" s="9"/>
      <c r="O118" s="53"/>
    </row>
    <row r="119" spans="4:15" x14ac:dyDescent="0.2">
      <c r="D119" s="57"/>
      <c r="E119" s="58"/>
      <c r="F119" s="58"/>
      <c r="G119" s="9"/>
      <c r="H119" s="9"/>
      <c r="I119" s="57"/>
      <c r="J119" s="57"/>
      <c r="K119" s="77"/>
      <c r="L119" s="25"/>
      <c r="N119" s="9"/>
      <c r="O119" s="53"/>
    </row>
    <row r="120" spans="4:15" x14ac:dyDescent="0.2">
      <c r="D120" s="57"/>
      <c r="E120" s="58"/>
      <c r="F120" s="58"/>
      <c r="G120" s="9"/>
      <c r="H120" s="9"/>
      <c r="I120" s="57"/>
      <c r="J120" s="57"/>
      <c r="K120" s="77"/>
      <c r="L120" s="25"/>
      <c r="N120" s="9"/>
      <c r="O120" s="53"/>
    </row>
    <row r="121" spans="4:15" x14ac:dyDescent="0.2">
      <c r="D121" s="57"/>
      <c r="E121" s="58"/>
      <c r="F121" s="58"/>
      <c r="G121" s="9"/>
      <c r="H121" s="9"/>
      <c r="I121" s="57"/>
      <c r="J121" s="57"/>
      <c r="K121" s="77"/>
      <c r="L121" s="25"/>
      <c r="N121" s="9"/>
      <c r="O121" s="53"/>
    </row>
    <row r="122" spans="4:15" x14ac:dyDescent="0.2">
      <c r="D122" s="57"/>
      <c r="E122" s="58"/>
      <c r="F122" s="58"/>
      <c r="G122" s="9"/>
      <c r="H122" s="9"/>
      <c r="I122" s="57"/>
      <c r="J122" s="57"/>
      <c r="K122" s="77"/>
      <c r="L122" s="25"/>
      <c r="N122" s="9"/>
      <c r="O122" s="53"/>
    </row>
    <row r="123" spans="4:15" x14ac:dyDescent="0.2">
      <c r="D123" s="57"/>
      <c r="E123" s="58"/>
      <c r="F123" s="58"/>
      <c r="G123" s="9"/>
      <c r="H123" s="9"/>
      <c r="I123" s="57"/>
      <c r="J123" s="57"/>
      <c r="K123" s="77"/>
      <c r="L123" s="25"/>
      <c r="N123" s="9"/>
      <c r="O123" s="53"/>
    </row>
    <row r="124" spans="4:15" x14ac:dyDescent="0.2">
      <c r="D124" s="57"/>
      <c r="E124" s="58"/>
      <c r="F124" s="58"/>
      <c r="G124" s="9"/>
      <c r="H124" s="9"/>
      <c r="I124" s="57"/>
      <c r="J124" s="57"/>
      <c r="K124" s="77"/>
      <c r="L124" s="25"/>
      <c r="N124" s="9"/>
      <c r="O124" s="53"/>
    </row>
    <row r="125" spans="4:15" x14ac:dyDescent="0.2">
      <c r="D125" s="57"/>
      <c r="E125" s="58"/>
      <c r="F125" s="58"/>
      <c r="G125" s="9"/>
      <c r="H125" s="9"/>
      <c r="I125" s="57"/>
      <c r="J125" s="57"/>
      <c r="K125" s="77"/>
      <c r="L125" s="25"/>
      <c r="N125" s="9"/>
      <c r="O125" s="53"/>
    </row>
    <row r="126" spans="4:15" x14ac:dyDescent="0.2">
      <c r="D126" s="57"/>
      <c r="E126" s="58"/>
      <c r="F126" s="58"/>
      <c r="G126" s="9"/>
      <c r="H126" s="9"/>
      <c r="I126" s="57"/>
      <c r="J126" s="57"/>
      <c r="K126" s="77"/>
      <c r="L126" s="25"/>
      <c r="N126" s="9"/>
      <c r="O126" s="53"/>
    </row>
    <row r="127" spans="4:15" x14ac:dyDescent="0.2">
      <c r="D127" s="57"/>
      <c r="E127" s="58"/>
      <c r="F127" s="58"/>
      <c r="G127" s="9"/>
      <c r="H127" s="9"/>
      <c r="I127" s="57"/>
      <c r="J127" s="57"/>
      <c r="K127" s="77"/>
      <c r="L127" s="25"/>
      <c r="N127" s="9"/>
      <c r="O127" s="53"/>
    </row>
    <row r="128" spans="4:15" x14ac:dyDescent="0.2">
      <c r="D128" s="57"/>
      <c r="E128" s="58"/>
      <c r="F128" s="58"/>
      <c r="G128" s="9"/>
      <c r="H128" s="9"/>
      <c r="I128" s="57"/>
      <c r="J128" s="57"/>
      <c r="K128" s="77"/>
      <c r="L128" s="25"/>
      <c r="N128" s="9"/>
      <c r="O128" s="53"/>
    </row>
    <row r="129" spans="4:15" x14ac:dyDescent="0.2">
      <c r="D129" s="57"/>
      <c r="E129" s="58"/>
      <c r="F129" s="58"/>
      <c r="G129" s="9"/>
      <c r="H129" s="9"/>
      <c r="I129" s="57"/>
      <c r="J129" s="57"/>
      <c r="K129" s="77"/>
      <c r="L129" s="25"/>
      <c r="N129" s="9"/>
      <c r="O129" s="53"/>
    </row>
    <row r="130" spans="4:15" x14ac:dyDescent="0.2">
      <c r="D130" s="57"/>
      <c r="E130" s="58"/>
      <c r="F130" s="58"/>
      <c r="G130" s="9"/>
      <c r="H130" s="9"/>
      <c r="I130" s="57"/>
      <c r="J130" s="57"/>
      <c r="K130" s="77"/>
      <c r="L130" s="25"/>
      <c r="N130" s="9"/>
      <c r="O130" s="53"/>
    </row>
    <row r="131" spans="4:15" x14ac:dyDescent="0.2">
      <c r="D131" s="57"/>
      <c r="E131" s="58"/>
      <c r="F131" s="58"/>
      <c r="G131" s="9"/>
      <c r="H131" s="9"/>
      <c r="I131" s="57"/>
      <c r="J131" s="57"/>
      <c r="K131" s="77"/>
      <c r="L131" s="25"/>
      <c r="N131" s="9"/>
      <c r="O131" s="53"/>
    </row>
    <row r="132" spans="4:15" x14ac:dyDescent="0.2">
      <c r="D132" s="4"/>
      <c r="E132" s="4"/>
      <c r="F132" s="4"/>
      <c r="G132" s="52"/>
      <c r="H132" s="52"/>
      <c r="I132" s="52"/>
      <c r="J132" s="52"/>
      <c r="K132" s="52"/>
      <c r="L132" s="25"/>
      <c r="N132" s="52"/>
      <c r="O132" s="53"/>
    </row>
    <row r="133" spans="4:15" x14ac:dyDescent="0.2">
      <c r="D133" s="73"/>
      <c r="E133" s="74"/>
      <c r="F133" s="58"/>
      <c r="G133" s="52"/>
      <c r="H133" s="52"/>
      <c r="I133" s="52"/>
      <c r="J133" s="52"/>
      <c r="K133" s="52"/>
      <c r="L133" s="25"/>
      <c r="N133" s="52"/>
      <c r="O133" s="53"/>
    </row>
    <row r="134" spans="4:15" x14ac:dyDescent="0.2">
      <c r="D134" s="57"/>
      <c r="E134" s="58"/>
      <c r="F134" s="58"/>
      <c r="G134" s="9"/>
      <c r="H134" s="9"/>
      <c r="I134" s="57"/>
      <c r="J134" s="57"/>
      <c r="K134" s="77"/>
      <c r="L134" s="25"/>
      <c r="N134" s="9"/>
      <c r="O134" s="53"/>
    </row>
    <row r="135" spans="4:15" x14ac:dyDescent="0.2">
      <c r="D135" s="57"/>
      <c r="E135" s="58"/>
      <c r="F135" s="58"/>
      <c r="G135" s="9"/>
      <c r="H135" s="9"/>
      <c r="I135" s="57"/>
      <c r="J135" s="57"/>
      <c r="K135" s="77"/>
      <c r="L135" s="25"/>
      <c r="N135" s="9"/>
      <c r="O135" s="53"/>
    </row>
    <row r="136" spans="4:15" x14ac:dyDescent="0.2">
      <c r="D136" s="57"/>
      <c r="E136" s="58"/>
      <c r="F136" s="58"/>
      <c r="G136" s="9"/>
      <c r="H136" s="9"/>
      <c r="I136" s="57"/>
      <c r="J136" s="57"/>
      <c r="K136" s="77"/>
      <c r="L136" s="25"/>
      <c r="N136" s="9"/>
      <c r="O136" s="53"/>
    </row>
    <row r="137" spans="4:15" x14ac:dyDescent="0.2">
      <c r="D137" s="57"/>
      <c r="E137" s="58"/>
      <c r="F137" s="58"/>
      <c r="G137" s="9"/>
      <c r="H137" s="9"/>
      <c r="I137" s="57"/>
      <c r="J137" s="57"/>
      <c r="K137" s="77"/>
      <c r="L137" s="25"/>
      <c r="N137" s="9"/>
      <c r="O137" s="53"/>
    </row>
    <row r="138" spans="4:15" x14ac:dyDescent="0.2">
      <c r="D138" s="4"/>
      <c r="E138" s="4"/>
      <c r="F138" s="4"/>
      <c r="G138" s="9"/>
      <c r="H138" s="9"/>
      <c r="I138" s="57"/>
      <c r="J138" s="57"/>
      <c r="K138" s="77"/>
      <c r="L138" s="25"/>
      <c r="N138" s="9"/>
      <c r="O138" s="53"/>
    </row>
    <row r="139" spans="4:15" x14ac:dyDescent="0.2">
      <c r="D139" s="4"/>
      <c r="E139" s="4"/>
      <c r="F139" s="4"/>
      <c r="G139" s="9"/>
      <c r="H139" s="9"/>
      <c r="I139" s="57"/>
      <c r="J139" s="57"/>
      <c r="K139" s="77"/>
      <c r="L139" s="25"/>
      <c r="N139" s="9"/>
      <c r="O139" s="53"/>
    </row>
    <row r="140" spans="4:15" x14ac:dyDescent="0.2">
      <c r="D140" s="57"/>
      <c r="E140" s="58"/>
      <c r="F140" s="58"/>
      <c r="G140" s="9"/>
      <c r="H140" s="9"/>
      <c r="I140" s="57"/>
      <c r="J140" s="57"/>
      <c r="K140" s="77"/>
      <c r="L140" s="25"/>
      <c r="N140" s="9"/>
      <c r="O140" s="53"/>
    </row>
    <row r="141" spans="4:15" x14ac:dyDescent="0.2">
      <c r="D141" s="57"/>
      <c r="E141" s="58"/>
      <c r="F141" s="58"/>
      <c r="G141" s="9"/>
      <c r="H141" s="9"/>
      <c r="I141" s="57"/>
      <c r="J141" s="57"/>
      <c r="K141" s="77"/>
      <c r="L141" s="25"/>
      <c r="N141" s="9"/>
      <c r="O141" s="53"/>
    </row>
    <row r="142" spans="4:15" x14ac:dyDescent="0.2">
      <c r="D142" s="57"/>
      <c r="E142" s="58"/>
      <c r="F142" s="58"/>
      <c r="G142" s="9"/>
      <c r="H142" s="9"/>
      <c r="I142" s="57"/>
      <c r="J142" s="57"/>
      <c r="K142" s="77"/>
      <c r="L142" s="25"/>
      <c r="N142" s="9"/>
      <c r="O142" s="53"/>
    </row>
    <row r="143" spans="4:15" x14ac:dyDescent="0.2">
      <c r="D143" s="57"/>
      <c r="E143" s="58"/>
      <c r="F143" s="58"/>
      <c r="G143" s="9"/>
      <c r="H143" s="9"/>
      <c r="I143" s="57"/>
      <c r="J143" s="57"/>
      <c r="K143" s="77"/>
      <c r="L143" s="25"/>
      <c r="N143" s="9"/>
      <c r="O143" s="53"/>
    </row>
    <row r="144" spans="4:15" x14ac:dyDescent="0.2">
      <c r="D144" s="57"/>
      <c r="E144" s="58"/>
      <c r="F144" s="58"/>
      <c r="G144" s="9"/>
      <c r="H144" s="9"/>
      <c r="I144" s="57"/>
      <c r="J144" s="57"/>
      <c r="K144" s="77"/>
      <c r="L144" s="25"/>
      <c r="N144" s="9"/>
      <c r="O144" s="53"/>
    </row>
    <row r="145" spans="4:15" x14ac:dyDescent="0.2">
      <c r="D145" s="57"/>
      <c r="E145" s="58"/>
      <c r="F145" s="58"/>
      <c r="G145" s="9"/>
      <c r="H145" s="9"/>
      <c r="I145" s="57"/>
      <c r="J145" s="57"/>
      <c r="K145" s="77"/>
      <c r="L145" s="25"/>
      <c r="N145" s="9"/>
      <c r="O145" s="53"/>
    </row>
    <row r="146" spans="4:15" x14ac:dyDescent="0.2">
      <c r="D146" s="57"/>
      <c r="E146" s="58"/>
      <c r="F146" s="58"/>
      <c r="G146" s="9"/>
      <c r="H146" s="9"/>
      <c r="I146" s="57"/>
      <c r="J146" s="57"/>
      <c r="K146" s="77"/>
      <c r="L146" s="25"/>
      <c r="N146" s="9"/>
      <c r="O146" s="53"/>
    </row>
    <row r="147" spans="4:15" x14ac:dyDescent="0.2">
      <c r="D147" s="57"/>
      <c r="E147" s="58"/>
      <c r="F147" s="58"/>
      <c r="G147" s="9"/>
      <c r="H147" s="9"/>
      <c r="I147" s="57"/>
      <c r="J147" s="57"/>
      <c r="K147" s="77"/>
      <c r="L147" s="25"/>
      <c r="N147" s="9"/>
      <c r="O147" s="53"/>
    </row>
    <row r="148" spans="4:15" x14ac:dyDescent="0.2">
      <c r="D148" s="57"/>
      <c r="E148" s="58"/>
      <c r="F148" s="58"/>
      <c r="G148" s="52"/>
      <c r="H148" s="52"/>
      <c r="I148" s="52"/>
      <c r="J148" s="52"/>
      <c r="K148" s="52"/>
      <c r="L148" s="25"/>
      <c r="N148" s="52"/>
      <c r="O148" s="53"/>
    </row>
    <row r="149" spans="4:15" x14ac:dyDescent="0.2">
      <c r="D149" s="73"/>
      <c r="E149" s="74"/>
      <c r="F149" s="58"/>
      <c r="G149" s="52"/>
      <c r="H149" s="52"/>
      <c r="I149" s="52"/>
      <c r="J149" s="52"/>
      <c r="K149" s="52"/>
      <c r="L149" s="25"/>
      <c r="N149" s="52"/>
      <c r="O149" s="53"/>
    </row>
    <row r="150" spans="4:15" x14ac:dyDescent="0.2">
      <c r="D150" s="57"/>
      <c r="E150" s="58"/>
      <c r="F150" s="58"/>
      <c r="G150" s="9"/>
      <c r="H150" s="9"/>
      <c r="I150" s="57"/>
      <c r="J150" s="57"/>
      <c r="K150" s="77"/>
      <c r="L150" s="25"/>
      <c r="N150" s="9"/>
      <c r="O150" s="53"/>
    </row>
    <row r="151" spans="4:15" x14ac:dyDescent="0.2">
      <c r="D151" s="57"/>
      <c r="E151" s="58"/>
      <c r="F151" s="58"/>
      <c r="G151" s="9"/>
      <c r="H151" s="9"/>
      <c r="I151" s="57"/>
      <c r="J151" s="57"/>
      <c r="K151" s="77"/>
      <c r="L151" s="25"/>
      <c r="N151" s="9"/>
      <c r="O151" s="53"/>
    </row>
    <row r="152" spans="4:15" x14ac:dyDescent="0.2">
      <c r="D152" s="57"/>
      <c r="E152" s="58"/>
      <c r="F152" s="58"/>
      <c r="G152" s="9"/>
      <c r="H152" s="9"/>
      <c r="I152" s="57"/>
      <c r="J152" s="57"/>
      <c r="K152" s="77"/>
      <c r="L152" s="25"/>
      <c r="N152" s="9"/>
      <c r="O152" s="53"/>
    </row>
    <row r="153" spans="4:15" x14ac:dyDescent="0.2">
      <c r="D153" s="57"/>
      <c r="E153" s="58"/>
      <c r="F153" s="58"/>
      <c r="G153" s="9"/>
      <c r="H153" s="9"/>
      <c r="I153" s="57"/>
      <c r="J153" s="57"/>
      <c r="K153" s="77"/>
      <c r="L153" s="25"/>
      <c r="N153" s="9"/>
      <c r="O153" s="53"/>
    </row>
    <row r="154" spans="4:15" x14ac:dyDescent="0.2">
      <c r="D154" s="57"/>
      <c r="E154" s="58"/>
      <c r="F154" s="58"/>
      <c r="G154" s="9"/>
      <c r="H154" s="9"/>
      <c r="I154" s="57"/>
      <c r="J154" s="57"/>
      <c r="K154" s="77"/>
      <c r="L154" s="25"/>
      <c r="N154" s="9"/>
      <c r="O154" s="53"/>
    </row>
    <row r="155" spans="4:15" x14ac:dyDescent="0.2">
      <c r="D155" s="57"/>
      <c r="E155" s="58"/>
      <c r="F155" s="58"/>
      <c r="G155" s="9"/>
      <c r="H155" s="9"/>
      <c r="I155" s="57"/>
      <c r="J155" s="57"/>
      <c r="K155" s="77"/>
      <c r="L155" s="25"/>
      <c r="N155" s="9"/>
      <c r="O155" s="53"/>
    </row>
    <row r="156" spans="4:15" x14ac:dyDescent="0.2">
      <c r="D156" s="57"/>
      <c r="E156" s="58"/>
      <c r="F156" s="58"/>
      <c r="G156" s="52"/>
      <c r="H156" s="52"/>
      <c r="I156" s="52"/>
      <c r="J156" s="52"/>
      <c r="K156" s="52"/>
      <c r="L156" s="25"/>
      <c r="N156" s="52"/>
      <c r="O156" s="53"/>
    </row>
    <row r="157" spans="4:15" x14ac:dyDescent="0.2">
      <c r="D157" s="73"/>
      <c r="E157" s="74"/>
      <c r="F157" s="58"/>
      <c r="G157" s="52"/>
      <c r="H157" s="52"/>
      <c r="I157" s="52"/>
      <c r="J157" s="52"/>
      <c r="K157" s="52"/>
      <c r="L157" s="25"/>
      <c r="N157" s="52"/>
      <c r="O157" s="53"/>
    </row>
    <row r="158" spans="4:15" x14ac:dyDescent="0.2">
      <c r="D158" s="57"/>
      <c r="E158" s="58"/>
      <c r="F158" s="58"/>
      <c r="G158" s="9"/>
      <c r="H158" s="9"/>
      <c r="I158" s="57"/>
      <c r="J158" s="57"/>
      <c r="K158" s="77"/>
      <c r="L158" s="25"/>
      <c r="N158" s="9"/>
      <c r="O158" s="53"/>
    </row>
    <row r="159" spans="4:15" x14ac:dyDescent="0.2">
      <c r="D159" s="57"/>
      <c r="E159" s="58"/>
      <c r="F159" s="58"/>
      <c r="G159" s="9"/>
      <c r="H159" s="9"/>
      <c r="I159" s="57"/>
      <c r="J159" s="57"/>
      <c r="K159" s="77"/>
      <c r="L159" s="25"/>
      <c r="N159" s="9"/>
      <c r="O159" s="53"/>
    </row>
    <row r="160" spans="4:15" x14ac:dyDescent="0.2">
      <c r="D160" s="57"/>
      <c r="E160" s="58"/>
      <c r="F160" s="58"/>
      <c r="G160" s="9"/>
      <c r="H160" s="9"/>
      <c r="I160" s="57"/>
      <c r="J160" s="57"/>
      <c r="K160" s="77"/>
      <c r="L160" s="25"/>
      <c r="N160" s="9"/>
      <c r="O160" s="53"/>
    </row>
    <row r="161" spans="4:15" x14ac:dyDescent="0.2">
      <c r="D161" s="57"/>
      <c r="E161" s="58"/>
      <c r="F161" s="58"/>
      <c r="G161" s="9"/>
      <c r="H161" s="9"/>
      <c r="I161" s="57"/>
      <c r="J161" s="57"/>
      <c r="K161" s="77"/>
      <c r="L161" s="25"/>
      <c r="N161" s="9"/>
      <c r="O161" s="53"/>
    </row>
    <row r="162" spans="4:15" x14ac:dyDescent="0.2">
      <c r="D162" s="57"/>
      <c r="E162" s="58"/>
      <c r="F162" s="58"/>
      <c r="G162" s="9"/>
      <c r="H162" s="9"/>
      <c r="I162" s="57"/>
      <c r="J162" s="57"/>
      <c r="K162" s="77"/>
      <c r="L162" s="25"/>
      <c r="N162" s="9"/>
      <c r="O162" s="53"/>
    </row>
    <row r="163" spans="4:15" x14ac:dyDescent="0.2">
      <c r="D163" s="57"/>
      <c r="E163" s="58"/>
      <c r="F163" s="58"/>
      <c r="G163" s="9"/>
      <c r="H163" s="9"/>
      <c r="I163" s="57"/>
      <c r="J163" s="57"/>
      <c r="K163" s="77"/>
      <c r="L163" s="25"/>
      <c r="N163" s="9"/>
      <c r="O163" s="53"/>
    </row>
    <row r="164" spans="4:15" x14ac:dyDescent="0.2">
      <c r="D164" s="57"/>
      <c r="E164" s="58"/>
      <c r="F164" s="58"/>
      <c r="G164" s="52"/>
      <c r="H164" s="52"/>
      <c r="I164" s="52"/>
      <c r="J164" s="52"/>
      <c r="K164" s="52"/>
      <c r="L164" s="25"/>
      <c r="N164" s="52"/>
      <c r="O164" s="53"/>
    </row>
    <row r="165" spans="4:15" x14ac:dyDescent="0.2">
      <c r="D165" s="73"/>
      <c r="E165" s="74"/>
      <c r="F165" s="58"/>
      <c r="G165" s="52"/>
      <c r="H165" s="52"/>
      <c r="I165" s="52"/>
      <c r="J165" s="52"/>
      <c r="K165" s="52"/>
      <c r="L165" s="25"/>
      <c r="N165" s="52"/>
      <c r="O165" s="53"/>
    </row>
    <row r="166" spans="4:15" x14ac:dyDescent="0.2">
      <c r="D166" s="57"/>
      <c r="E166" s="58"/>
      <c r="F166" s="58"/>
      <c r="G166" s="9"/>
      <c r="H166" s="9"/>
      <c r="I166" s="57"/>
      <c r="J166" s="57"/>
      <c r="K166" s="77"/>
      <c r="L166" s="25"/>
      <c r="N166" s="9"/>
      <c r="O166" s="53"/>
    </row>
    <row r="167" spans="4:15" x14ac:dyDescent="0.2">
      <c r="D167" s="57"/>
      <c r="E167" s="58"/>
      <c r="F167" s="58"/>
      <c r="G167" s="9"/>
      <c r="H167" s="9"/>
      <c r="I167" s="57"/>
      <c r="J167" s="57"/>
      <c r="K167" s="77"/>
      <c r="L167" s="25"/>
      <c r="N167" s="9"/>
      <c r="O167" s="53"/>
    </row>
    <row r="168" spans="4:15" x14ac:dyDescent="0.2">
      <c r="D168" s="57"/>
      <c r="E168" s="58"/>
      <c r="F168" s="58"/>
      <c r="G168" s="9"/>
      <c r="H168" s="9"/>
      <c r="I168" s="57"/>
      <c r="J168" s="57"/>
      <c r="K168" s="77"/>
      <c r="L168" s="25"/>
      <c r="N168" s="9"/>
      <c r="O168" s="53"/>
    </row>
    <row r="169" spans="4:15" x14ac:dyDescent="0.2">
      <c r="D169" s="57"/>
      <c r="E169" s="58"/>
      <c r="F169" s="58"/>
      <c r="G169" s="9"/>
      <c r="H169" s="9"/>
      <c r="I169" s="57"/>
      <c r="J169" s="57"/>
      <c r="K169" s="77"/>
      <c r="L169" s="25"/>
      <c r="N169" s="9"/>
      <c r="O169" s="53"/>
    </row>
    <row r="170" spans="4:15" x14ac:dyDescent="0.2">
      <c r="D170" s="57"/>
      <c r="E170" s="58"/>
      <c r="F170" s="58"/>
      <c r="G170" s="9"/>
      <c r="H170" s="9"/>
      <c r="I170" s="57"/>
      <c r="J170" s="57"/>
      <c r="K170" s="77"/>
      <c r="L170" s="25"/>
      <c r="N170" s="9"/>
      <c r="O170" s="53"/>
    </row>
    <row r="171" spans="4:15" x14ac:dyDescent="0.2">
      <c r="D171" s="57"/>
      <c r="E171" s="58"/>
      <c r="F171" s="58"/>
      <c r="G171" s="9"/>
      <c r="H171" s="9"/>
      <c r="I171" s="57"/>
      <c r="J171" s="57"/>
      <c r="K171" s="77"/>
      <c r="L171" s="25"/>
      <c r="N171" s="9"/>
      <c r="O171" s="53"/>
    </row>
    <row r="172" spans="4:15" x14ac:dyDescent="0.2">
      <c r="D172" s="57"/>
      <c r="E172" s="58"/>
      <c r="F172" s="58"/>
      <c r="G172" s="9"/>
      <c r="H172" s="9"/>
      <c r="I172" s="57"/>
      <c r="J172" s="57"/>
      <c r="K172" s="77"/>
      <c r="L172" s="25"/>
      <c r="N172" s="9"/>
      <c r="O172" s="53"/>
    </row>
    <row r="173" spans="4:15" x14ac:dyDescent="0.2">
      <c r="D173" s="57"/>
      <c r="E173" s="58"/>
      <c r="F173" s="58"/>
      <c r="G173" s="9"/>
      <c r="H173" s="9"/>
      <c r="I173" s="57"/>
      <c r="J173" s="57"/>
      <c r="K173" s="77"/>
      <c r="L173" s="25"/>
      <c r="N173" s="9"/>
      <c r="O173" s="53"/>
    </row>
    <row r="174" spans="4:15" x14ac:dyDescent="0.2">
      <c r="D174" s="57"/>
      <c r="E174" s="58"/>
      <c r="F174" s="58"/>
      <c r="G174" s="9"/>
      <c r="H174" s="9"/>
      <c r="I174" s="57"/>
      <c r="J174" s="57"/>
      <c r="K174" s="77"/>
      <c r="L174" s="25"/>
      <c r="N174" s="9"/>
      <c r="O174" s="53"/>
    </row>
    <row r="175" spans="4:15" x14ac:dyDescent="0.2">
      <c r="D175" s="57"/>
      <c r="E175" s="58"/>
      <c r="F175" s="58"/>
      <c r="G175" s="9"/>
      <c r="H175" s="9"/>
      <c r="I175" s="57"/>
      <c r="J175" s="57"/>
      <c r="K175" s="77"/>
      <c r="L175" s="25"/>
      <c r="N175" s="9"/>
      <c r="O175" s="53"/>
    </row>
    <row r="176" spans="4:15" x14ac:dyDescent="0.2">
      <c r="D176" s="57"/>
      <c r="E176" s="58"/>
      <c r="F176" s="58"/>
      <c r="G176" s="9"/>
      <c r="H176" s="9"/>
      <c r="I176" s="57"/>
      <c r="J176" s="57"/>
      <c r="K176" s="77"/>
      <c r="L176" s="25"/>
      <c r="N176" s="9"/>
      <c r="O176" s="53"/>
    </row>
    <row r="177" spans="4:15" x14ac:dyDescent="0.2">
      <c r="D177" s="57"/>
      <c r="E177" s="58"/>
      <c r="F177" s="58"/>
      <c r="G177" s="52"/>
      <c r="H177" s="52"/>
      <c r="I177" s="52"/>
      <c r="J177" s="52"/>
      <c r="K177" s="52"/>
      <c r="L177" s="25"/>
      <c r="N177" s="52"/>
      <c r="O177" s="53"/>
    </row>
    <row r="178" spans="4:15" x14ac:dyDescent="0.2">
      <c r="D178" s="73"/>
      <c r="E178" s="74"/>
      <c r="F178" s="58"/>
      <c r="G178" s="52"/>
      <c r="H178" s="52"/>
      <c r="I178" s="52"/>
      <c r="J178" s="52"/>
      <c r="K178" s="52"/>
      <c r="L178" s="25"/>
      <c r="N178" s="52"/>
      <c r="O178" s="53"/>
    </row>
    <row r="179" spans="4:15" x14ac:dyDescent="0.2">
      <c r="D179" s="57"/>
      <c r="E179" s="58"/>
      <c r="F179" s="58"/>
      <c r="G179" s="9"/>
      <c r="H179" s="9"/>
      <c r="I179" s="57"/>
      <c r="J179" s="57"/>
      <c r="K179" s="77"/>
      <c r="L179" s="25"/>
      <c r="N179" s="9"/>
      <c r="O179" s="53"/>
    </row>
    <row r="180" spans="4:15" x14ac:dyDescent="0.2">
      <c r="D180" s="57"/>
      <c r="E180" s="58"/>
      <c r="F180" s="58"/>
      <c r="G180" s="9"/>
      <c r="H180" s="9"/>
      <c r="I180" s="57"/>
      <c r="J180" s="57"/>
      <c r="K180" s="77"/>
      <c r="L180" s="25"/>
      <c r="N180" s="9"/>
      <c r="O180" s="53"/>
    </row>
    <row r="181" spans="4:15" x14ac:dyDescent="0.2">
      <c r="D181" s="57"/>
      <c r="E181" s="58"/>
      <c r="F181" s="58"/>
      <c r="G181" s="9"/>
      <c r="H181" s="9"/>
      <c r="I181" s="57"/>
      <c r="J181" s="57"/>
      <c r="K181" s="77"/>
      <c r="L181" s="25"/>
      <c r="N181" s="9"/>
      <c r="O181" s="53"/>
    </row>
    <row r="182" spans="4:15" x14ac:dyDescent="0.2">
      <c r="D182" s="57"/>
      <c r="E182" s="58"/>
      <c r="F182" s="58"/>
      <c r="G182" s="9"/>
      <c r="H182" s="9"/>
      <c r="I182" s="57"/>
      <c r="J182" s="57"/>
      <c r="K182" s="77"/>
      <c r="L182" s="25"/>
      <c r="N182" s="9"/>
      <c r="O182" s="53"/>
    </row>
    <row r="183" spans="4:15" x14ac:dyDescent="0.2">
      <c r="D183" s="57"/>
      <c r="E183" s="58"/>
      <c r="F183" s="58"/>
      <c r="G183" s="9"/>
      <c r="H183" s="9"/>
      <c r="I183" s="57"/>
      <c r="J183" s="57"/>
      <c r="K183" s="77"/>
      <c r="L183" s="25"/>
      <c r="N183" s="9"/>
      <c r="O183" s="53"/>
    </row>
    <row r="184" spans="4:15" x14ac:dyDescent="0.2">
      <c r="D184" s="57"/>
      <c r="E184" s="58"/>
      <c r="F184" s="58"/>
      <c r="G184" s="52"/>
      <c r="H184" s="52"/>
      <c r="I184" s="52"/>
      <c r="J184" s="52"/>
      <c r="K184" s="52"/>
      <c r="L184" s="25"/>
      <c r="N184" s="9"/>
      <c r="O184" s="53"/>
    </row>
    <row r="185" spans="4:15" x14ac:dyDescent="0.2">
      <c r="D185" s="73"/>
      <c r="E185" s="74"/>
      <c r="F185" s="58"/>
      <c r="G185" s="52"/>
      <c r="H185" s="52"/>
      <c r="I185" s="52"/>
      <c r="J185" s="52"/>
      <c r="K185" s="52"/>
      <c r="L185" s="25"/>
      <c r="N185" s="9"/>
      <c r="O185" s="53"/>
    </row>
    <row r="186" spans="4:15" x14ac:dyDescent="0.2">
      <c r="D186" s="57"/>
      <c r="E186" s="58"/>
      <c r="F186" s="58"/>
      <c r="G186" s="9"/>
      <c r="H186" s="9"/>
      <c r="I186" s="57"/>
      <c r="J186" s="57"/>
      <c r="K186" s="77"/>
      <c r="L186" s="25"/>
      <c r="N186" s="9"/>
      <c r="O186" s="53"/>
    </row>
    <row r="187" spans="4:15" x14ac:dyDescent="0.2">
      <c r="D187" s="57"/>
      <c r="E187" s="58"/>
      <c r="F187" s="58"/>
      <c r="G187" s="9"/>
      <c r="H187" s="9"/>
      <c r="I187" s="57"/>
      <c r="J187" s="57"/>
      <c r="K187" s="77"/>
      <c r="L187" s="25"/>
      <c r="N187" s="9"/>
      <c r="O187" s="53"/>
    </row>
    <row r="188" spans="4:15" x14ac:dyDescent="0.2">
      <c r="D188" s="57"/>
      <c r="E188" s="58"/>
      <c r="F188" s="58"/>
      <c r="G188" s="9"/>
      <c r="H188" s="9"/>
      <c r="I188" s="57"/>
      <c r="J188" s="57"/>
      <c r="K188" s="77"/>
      <c r="L188" s="25"/>
      <c r="N188" s="9"/>
      <c r="O188" s="53"/>
    </row>
    <row r="189" spans="4:15" x14ac:dyDescent="0.2">
      <c r="D189" s="57"/>
      <c r="E189" s="58"/>
      <c r="F189" s="58"/>
      <c r="G189" s="9"/>
      <c r="H189" s="9"/>
      <c r="I189" s="57"/>
      <c r="J189" s="57"/>
      <c r="K189" s="77"/>
      <c r="L189" s="25"/>
      <c r="N189" s="9"/>
      <c r="O189" s="53"/>
    </row>
    <row r="190" spans="4:15" x14ac:dyDescent="0.2">
      <c r="D190" s="57"/>
      <c r="E190" s="58"/>
      <c r="F190" s="58"/>
      <c r="G190" s="9"/>
      <c r="H190" s="9"/>
      <c r="I190" s="57"/>
      <c r="J190" s="57"/>
      <c r="K190" s="77"/>
      <c r="L190" s="25"/>
      <c r="N190" s="9"/>
      <c r="O190" s="53"/>
    </row>
    <row r="191" spans="4:15" x14ac:dyDescent="0.2">
      <c r="D191" s="57"/>
      <c r="E191" s="58"/>
      <c r="F191" s="58"/>
      <c r="G191" s="9"/>
      <c r="H191" s="9"/>
      <c r="I191" s="57"/>
      <c r="J191" s="57"/>
      <c r="K191" s="77"/>
      <c r="L191" s="25"/>
      <c r="N191" s="9"/>
      <c r="O191" s="53"/>
    </row>
    <row r="192" spans="4:15" x14ac:dyDescent="0.2">
      <c r="D192" s="57"/>
      <c r="E192" s="58"/>
      <c r="F192" s="58"/>
      <c r="G192" s="52"/>
      <c r="H192" s="52"/>
      <c r="I192" s="57"/>
      <c r="J192" s="57"/>
      <c r="K192" s="52"/>
      <c r="L192" s="25"/>
      <c r="N192" s="52"/>
      <c r="O192" s="53"/>
    </row>
    <row r="193" spans="4:15" x14ac:dyDescent="0.2">
      <c r="D193" s="73"/>
      <c r="E193" s="74"/>
      <c r="F193" s="58"/>
      <c r="G193" s="52"/>
      <c r="H193" s="52"/>
      <c r="I193" s="57"/>
      <c r="J193" s="57"/>
      <c r="K193" s="52"/>
      <c r="L193" s="25"/>
      <c r="N193" s="52"/>
      <c r="O193" s="53"/>
    </row>
    <row r="194" spans="4:15" x14ac:dyDescent="0.2">
      <c r="D194" s="57"/>
      <c r="E194" s="58"/>
      <c r="F194" s="58"/>
      <c r="G194" s="9"/>
      <c r="H194" s="9"/>
      <c r="I194" s="57"/>
      <c r="J194" s="57"/>
      <c r="K194" s="77"/>
      <c r="L194" s="25"/>
      <c r="N194" s="9"/>
      <c r="O194" s="53"/>
    </row>
    <row r="195" spans="4:15" x14ac:dyDescent="0.2">
      <c r="D195" s="57"/>
      <c r="E195" s="58"/>
      <c r="F195" s="58"/>
      <c r="G195" s="9"/>
      <c r="H195" s="9"/>
      <c r="I195" s="57"/>
      <c r="J195" s="57"/>
      <c r="K195" s="77"/>
      <c r="L195" s="25"/>
      <c r="N195" s="9"/>
      <c r="O195" s="53"/>
    </row>
    <row r="196" spans="4:15" x14ac:dyDescent="0.2">
      <c r="D196" s="57"/>
      <c r="E196" s="58"/>
      <c r="F196" s="58"/>
      <c r="G196" s="9"/>
      <c r="H196" s="9"/>
      <c r="I196" s="57"/>
      <c r="J196" s="57"/>
      <c r="K196" s="77"/>
      <c r="L196" s="25"/>
      <c r="N196" s="9"/>
      <c r="O196" s="53"/>
    </row>
    <row r="197" spans="4:15" x14ac:dyDescent="0.2">
      <c r="D197" s="57"/>
      <c r="E197" s="58"/>
      <c r="F197" s="58"/>
      <c r="G197" s="9"/>
      <c r="H197" s="9"/>
      <c r="I197" s="57"/>
      <c r="J197" s="57"/>
      <c r="K197" s="77"/>
      <c r="L197" s="25"/>
      <c r="N197" s="9"/>
      <c r="O197" s="53"/>
    </row>
    <row r="198" spans="4:15" x14ac:dyDescent="0.2">
      <c r="D198" s="57"/>
      <c r="E198" s="58"/>
      <c r="F198" s="58"/>
      <c r="G198" s="9"/>
      <c r="H198" s="9"/>
      <c r="I198" s="57"/>
      <c r="J198" s="57"/>
      <c r="K198" s="77"/>
      <c r="L198" s="25"/>
      <c r="N198" s="9"/>
      <c r="O198" s="53"/>
    </row>
    <row r="199" spans="4:15" x14ac:dyDescent="0.2">
      <c r="D199" s="57"/>
      <c r="E199" s="58"/>
      <c r="F199" s="58"/>
      <c r="G199" s="9"/>
      <c r="H199" s="9"/>
      <c r="I199" s="57"/>
      <c r="J199" s="57"/>
      <c r="K199" s="77"/>
      <c r="L199" s="25"/>
      <c r="N199" s="9"/>
      <c r="O199" s="53"/>
    </row>
    <row r="200" spans="4:15" x14ac:dyDescent="0.2">
      <c r="D200" s="57"/>
      <c r="E200" s="58"/>
      <c r="F200" s="58"/>
      <c r="G200" s="9"/>
      <c r="H200" s="9"/>
      <c r="I200" s="57"/>
      <c r="J200" s="57"/>
      <c r="K200" s="77"/>
      <c r="L200" s="25"/>
      <c r="N200" s="9"/>
      <c r="O200" s="53"/>
    </row>
    <row r="201" spans="4:15" x14ac:dyDescent="0.2">
      <c r="D201" s="57"/>
      <c r="E201" s="58"/>
      <c r="F201" s="58"/>
      <c r="G201" s="9"/>
      <c r="H201" s="9"/>
      <c r="I201" s="57"/>
      <c r="J201" s="57"/>
      <c r="K201" s="77"/>
      <c r="L201" s="25"/>
      <c r="N201" s="9"/>
      <c r="O201" s="53"/>
    </row>
    <row r="202" spans="4:15" x14ac:dyDescent="0.2">
      <c r="D202" s="57"/>
      <c r="E202" s="58"/>
      <c r="F202" s="58"/>
      <c r="G202" s="9"/>
      <c r="H202" s="9"/>
      <c r="I202" s="57"/>
      <c r="J202" s="57"/>
      <c r="K202" s="77"/>
      <c r="L202" s="25"/>
      <c r="N202" s="9"/>
      <c r="O202" s="53"/>
    </row>
    <row r="203" spans="4:15" x14ac:dyDescent="0.2">
      <c r="D203" s="57"/>
      <c r="E203" s="58"/>
      <c r="F203" s="58"/>
      <c r="G203" s="9"/>
      <c r="H203" s="9"/>
      <c r="I203" s="57"/>
      <c r="J203" s="57"/>
      <c r="K203" s="77"/>
      <c r="L203" s="25"/>
      <c r="N203" s="9"/>
      <c r="O203" s="53"/>
    </row>
    <row r="204" spans="4:15" x14ac:dyDescent="0.2">
      <c r="D204" s="57"/>
      <c r="E204" s="58"/>
      <c r="F204" s="58"/>
      <c r="G204" s="52"/>
      <c r="H204" s="52"/>
      <c r="I204" s="57"/>
      <c r="J204" s="57"/>
      <c r="K204" s="52"/>
      <c r="L204" s="25"/>
    </row>
    <row r="205" spans="4:15" x14ac:dyDescent="0.2">
      <c r="D205" s="73"/>
      <c r="E205" s="58"/>
      <c r="F205" s="58"/>
      <c r="G205" s="52"/>
      <c r="H205" s="52"/>
      <c r="I205" s="57"/>
      <c r="J205" s="57"/>
      <c r="K205" s="52"/>
      <c r="L205" s="25"/>
    </row>
    <row r="206" spans="4:15" x14ac:dyDescent="0.2">
      <c r="D206" s="57"/>
      <c r="E206" s="58"/>
      <c r="F206" s="58"/>
      <c r="G206" s="9"/>
      <c r="H206" s="9"/>
      <c r="I206" s="57"/>
      <c r="J206" s="57"/>
      <c r="K206" s="77"/>
      <c r="L206" s="25"/>
    </row>
    <row r="207" spans="4:15" x14ac:dyDescent="0.2">
      <c r="D207" s="57"/>
      <c r="E207" s="58"/>
      <c r="F207" s="58"/>
      <c r="G207" s="9"/>
      <c r="H207" s="9"/>
      <c r="I207" s="57"/>
      <c r="J207" s="57"/>
      <c r="K207" s="77"/>
      <c r="L207" s="25"/>
    </row>
    <row r="208" spans="4:15" x14ac:dyDescent="0.2">
      <c r="D208" s="57"/>
      <c r="E208" s="58"/>
      <c r="F208" s="58"/>
      <c r="G208" s="9"/>
      <c r="H208" s="9"/>
      <c r="I208" s="57"/>
      <c r="J208" s="57"/>
      <c r="K208" s="77"/>
      <c r="L208" s="25"/>
    </row>
    <row r="209" spans="4:14" x14ac:dyDescent="0.2">
      <c r="D209" s="57"/>
      <c r="E209" s="58"/>
      <c r="F209" s="58"/>
      <c r="G209" s="9"/>
      <c r="H209" s="9"/>
      <c r="I209" s="57"/>
      <c r="J209" s="57"/>
      <c r="K209" s="77"/>
      <c r="L209" s="25"/>
    </row>
    <row r="210" spans="4:14" x14ac:dyDescent="0.2">
      <c r="D210" s="57"/>
      <c r="E210" s="58"/>
      <c r="F210" s="58"/>
      <c r="G210" s="9"/>
      <c r="H210" s="9"/>
      <c r="I210" s="57"/>
      <c r="J210" s="57"/>
      <c r="K210" s="77"/>
      <c r="L210" s="25"/>
    </row>
    <row r="211" spans="4:14" x14ac:dyDescent="0.2">
      <c r="D211" s="57"/>
      <c r="E211" s="58"/>
      <c r="F211" s="58"/>
      <c r="G211" s="9"/>
      <c r="H211" s="9"/>
      <c r="I211" s="57"/>
      <c r="J211" s="57"/>
      <c r="K211" s="77"/>
      <c r="L211" s="25"/>
      <c r="N211" s="57"/>
    </row>
    <row r="212" spans="4:14" x14ac:dyDescent="0.2">
      <c r="D212" s="57"/>
      <c r="E212" s="58"/>
      <c r="F212" s="58"/>
      <c r="G212" s="9"/>
      <c r="H212" s="9"/>
      <c r="I212" s="57"/>
      <c r="J212" s="57"/>
      <c r="K212" s="77"/>
      <c r="L212" s="25"/>
      <c r="N212" s="57"/>
    </row>
    <row r="213" spans="4:14" x14ac:dyDescent="0.2">
      <c r="D213" s="57"/>
      <c r="E213" s="58"/>
      <c r="F213" s="58"/>
      <c r="G213" s="9"/>
      <c r="H213" s="9"/>
      <c r="I213" s="57"/>
      <c r="J213" s="57"/>
      <c r="K213" s="77"/>
      <c r="L213" s="25"/>
    </row>
    <row r="214" spans="4:14" x14ac:dyDescent="0.2">
      <c r="D214" s="57"/>
      <c r="E214" s="58"/>
      <c r="F214" s="58"/>
      <c r="G214" s="9"/>
      <c r="H214" s="9"/>
      <c r="I214" s="57"/>
      <c r="J214" s="57"/>
      <c r="K214" s="77"/>
      <c r="L214" s="25"/>
    </row>
    <row r="215" spans="4:14" x14ac:dyDescent="0.2">
      <c r="D215" s="57"/>
      <c r="E215" s="58"/>
      <c r="F215" s="58"/>
      <c r="G215" s="9"/>
      <c r="H215" s="9"/>
      <c r="I215" s="57"/>
      <c r="J215" s="57"/>
      <c r="K215" s="77"/>
      <c r="L215" s="25"/>
    </row>
    <row r="216" spans="4:14" x14ac:dyDescent="0.2">
      <c r="D216" s="57"/>
      <c r="E216" s="58"/>
      <c r="F216" s="58"/>
      <c r="G216" s="9"/>
      <c r="H216" s="9"/>
      <c r="I216" s="57"/>
      <c r="J216" s="57"/>
      <c r="K216" s="77"/>
      <c r="L216" s="25"/>
    </row>
    <row r="217" spans="4:14" x14ac:dyDescent="0.2">
      <c r="D217" s="57"/>
      <c r="E217" s="58"/>
      <c r="F217" s="58"/>
      <c r="G217" s="9"/>
      <c r="H217" s="9"/>
      <c r="I217" s="57"/>
      <c r="J217" s="57"/>
      <c r="K217" s="77"/>
      <c r="L217" s="25"/>
    </row>
    <row r="218" spans="4:14" x14ac:dyDescent="0.2">
      <c r="D218" s="57"/>
      <c r="E218" s="58"/>
      <c r="F218" s="58"/>
      <c r="G218" s="9"/>
      <c r="H218" s="9"/>
      <c r="I218" s="57"/>
      <c r="J218" s="57"/>
      <c r="K218" s="77"/>
      <c r="L218" s="25"/>
    </row>
    <row r="219" spans="4:14" x14ac:dyDescent="0.2">
      <c r="D219" s="57"/>
      <c r="E219" s="58"/>
      <c r="F219" s="58"/>
      <c r="G219" s="9"/>
      <c r="H219" s="9"/>
      <c r="I219" s="57"/>
      <c r="J219" s="57"/>
      <c r="K219" s="77"/>
      <c r="L219" s="25"/>
    </row>
    <row r="220" spans="4:14" x14ac:dyDescent="0.2">
      <c r="D220" s="57"/>
      <c r="E220" s="58"/>
      <c r="F220" s="58"/>
      <c r="G220" s="77"/>
      <c r="H220" s="77"/>
      <c r="I220" s="57"/>
      <c r="J220" s="57"/>
      <c r="K220" s="77"/>
      <c r="L220" s="25"/>
    </row>
    <row r="221" spans="4:14" x14ac:dyDescent="0.2">
      <c r="D221" s="57"/>
      <c r="E221" s="58"/>
      <c r="F221" s="58"/>
      <c r="G221" s="77"/>
      <c r="H221" s="77"/>
      <c r="I221" s="57"/>
      <c r="J221" s="57"/>
      <c r="K221" s="77"/>
      <c r="L221" s="25"/>
    </row>
    <row r="222" spans="4:14" x14ac:dyDescent="0.2">
      <c r="D222" s="57"/>
      <c r="E222" s="58"/>
      <c r="F222" s="58"/>
      <c r="G222" s="77"/>
      <c r="H222" s="77"/>
      <c r="I222" s="57"/>
      <c r="J222" s="57"/>
      <c r="K222" s="77"/>
      <c r="L222" s="25"/>
    </row>
    <row r="223" spans="4:14" x14ac:dyDescent="0.2">
      <c r="D223" s="57"/>
      <c r="E223" s="58"/>
      <c r="F223" s="58"/>
      <c r="G223" s="9"/>
      <c r="H223" s="9"/>
      <c r="I223" s="57"/>
      <c r="J223" s="57"/>
      <c r="K223" s="52"/>
      <c r="L223" s="25"/>
    </row>
    <row r="224" spans="4:14" x14ac:dyDescent="0.2">
      <c r="D224" s="73"/>
      <c r="E224" s="58"/>
      <c r="F224" s="58"/>
      <c r="G224" s="9"/>
      <c r="H224" s="9"/>
      <c r="I224" s="57"/>
      <c r="J224" s="57"/>
      <c r="K224" s="52"/>
      <c r="L224" s="25"/>
    </row>
    <row r="225" spans="4:12" x14ac:dyDescent="0.2">
      <c r="D225" s="57"/>
      <c r="E225" s="58"/>
      <c r="F225" s="58"/>
      <c r="G225" s="77"/>
      <c r="H225" s="77"/>
      <c r="I225" s="57"/>
      <c r="J225" s="57"/>
      <c r="K225" s="77"/>
      <c r="L225" s="25"/>
    </row>
    <row r="226" spans="4:12" x14ac:dyDescent="0.2">
      <c r="D226" s="57"/>
      <c r="E226" s="58"/>
      <c r="F226" s="58"/>
      <c r="G226" s="77"/>
      <c r="H226" s="77"/>
      <c r="I226" s="57"/>
      <c r="J226" s="57"/>
      <c r="K226" s="77"/>
      <c r="L226" s="25"/>
    </row>
    <row r="227" spans="4:12" x14ac:dyDescent="0.2">
      <c r="D227" s="57"/>
      <c r="E227" s="58"/>
      <c r="F227" s="58"/>
      <c r="G227" s="77"/>
      <c r="H227" s="77"/>
      <c r="I227" s="57"/>
      <c r="J227" s="57"/>
      <c r="K227" s="77"/>
      <c r="L227" s="25"/>
    </row>
    <row r="228" spans="4:12" x14ac:dyDescent="0.2">
      <c r="D228" s="57"/>
      <c r="E228" s="58"/>
      <c r="F228" s="58"/>
      <c r="G228" s="77"/>
      <c r="H228" s="77"/>
      <c r="I228" s="57"/>
      <c r="J228" s="57"/>
      <c r="K228" s="77"/>
      <c r="L228" s="25"/>
    </row>
    <row r="229" spans="4:12" x14ac:dyDescent="0.2">
      <c r="D229" s="57"/>
      <c r="E229" s="58"/>
      <c r="F229" s="58"/>
      <c r="G229" s="77"/>
      <c r="H229" s="77"/>
      <c r="I229" s="57"/>
      <c r="J229" s="57"/>
      <c r="K229" s="77"/>
      <c r="L229" s="25"/>
    </row>
    <row r="230" spans="4:12" x14ac:dyDescent="0.2">
      <c r="D230" s="57"/>
      <c r="E230" s="58"/>
      <c r="F230" s="58"/>
      <c r="G230" s="77"/>
      <c r="H230" s="77"/>
      <c r="I230" s="57"/>
      <c r="J230" s="57"/>
      <c r="K230" s="77"/>
      <c r="L230" s="25"/>
    </row>
    <row r="231" spans="4:12" x14ac:dyDescent="0.2">
      <c r="D231" s="57"/>
      <c r="E231" s="58"/>
      <c r="F231" s="58"/>
      <c r="G231" s="9"/>
      <c r="H231" s="9"/>
      <c r="I231" s="57"/>
      <c r="J231" s="57"/>
      <c r="K231" s="77"/>
      <c r="L231" s="4"/>
    </row>
    <row r="232" spans="4:12" ht="15" x14ac:dyDescent="0.2">
      <c r="D232" s="4"/>
      <c r="E232" s="27"/>
      <c r="F232" s="27"/>
      <c r="G232" s="81"/>
      <c r="H232" s="81"/>
      <c r="I232" s="82"/>
      <c r="J232" s="82"/>
      <c r="K232" s="81"/>
      <c r="L232" s="4"/>
    </row>
    <row r="233" spans="4:12" x14ac:dyDescent="0.2">
      <c r="D233" s="4"/>
      <c r="E233" s="27"/>
      <c r="F233" s="27"/>
      <c r="G233" s="77"/>
      <c r="H233" s="77"/>
      <c r="I233" s="4"/>
      <c r="J233" s="4"/>
      <c r="K233" s="4"/>
    </row>
    <row r="234" spans="4:12" x14ac:dyDescent="0.2">
      <c r="D234" s="4"/>
      <c r="E234" s="27"/>
      <c r="F234" s="27"/>
      <c r="G234" s="77"/>
      <c r="H234" s="77"/>
      <c r="I234" s="4"/>
      <c r="J234" s="4"/>
      <c r="K234" s="4"/>
    </row>
    <row r="235" spans="4:12" x14ac:dyDescent="0.2">
      <c r="D235" s="69"/>
      <c r="E235" s="27"/>
      <c r="F235" s="27"/>
      <c r="G235" s="77"/>
      <c r="H235" s="77"/>
      <c r="I235" s="4"/>
      <c r="J235" s="4"/>
      <c r="K235" s="4"/>
    </row>
    <row r="236" spans="4:12" x14ac:dyDescent="0.2">
      <c r="D236" s="4"/>
      <c r="E236" s="27"/>
      <c r="F236" s="27"/>
      <c r="G236" s="77"/>
      <c r="H236" s="77"/>
      <c r="I236" s="4"/>
      <c r="J236" s="4"/>
      <c r="K236" s="4"/>
    </row>
    <row r="237" spans="4:12" x14ac:dyDescent="0.2">
      <c r="D237" s="4"/>
      <c r="E237" s="27"/>
      <c r="F237" s="27"/>
      <c r="G237" s="77"/>
      <c r="H237" s="77"/>
      <c r="I237" s="4"/>
      <c r="J237" s="4"/>
      <c r="K237" s="4"/>
    </row>
    <row r="238" spans="4:12" x14ac:dyDescent="0.2">
      <c r="D238" s="4"/>
      <c r="E238" s="27"/>
      <c r="F238" s="27"/>
      <c r="G238" s="77"/>
      <c r="H238" s="77"/>
      <c r="I238" s="4"/>
      <c r="J238" s="4"/>
      <c r="K238" s="4"/>
    </row>
    <row r="239" spans="4:12" x14ac:dyDescent="0.2">
      <c r="D239" s="4"/>
      <c r="E239" s="27"/>
      <c r="F239" s="27"/>
      <c r="G239" s="77"/>
      <c r="H239" s="77"/>
      <c r="I239" s="4"/>
      <c r="J239" s="4"/>
      <c r="K239" s="4"/>
    </row>
    <row r="240" spans="4:12" x14ac:dyDescent="0.2">
      <c r="D240" s="4"/>
      <c r="E240" s="27"/>
      <c r="F240" s="27"/>
      <c r="G240" s="77"/>
      <c r="H240" s="77"/>
      <c r="I240" s="4"/>
      <c r="J240" s="4"/>
      <c r="K240" s="4"/>
    </row>
    <row r="241" spans="4:11" x14ac:dyDescent="0.2">
      <c r="D241" s="4"/>
      <c r="E241" s="27"/>
      <c r="F241" s="27"/>
      <c r="G241" s="77"/>
      <c r="H241" s="77"/>
      <c r="I241" s="4"/>
      <c r="J241" s="4"/>
      <c r="K241" s="4"/>
    </row>
    <row r="242" spans="4:11" x14ac:dyDescent="0.2">
      <c r="D242" s="4"/>
      <c r="E242" s="27"/>
      <c r="F242" s="27"/>
      <c r="G242" s="77"/>
      <c r="H242" s="77"/>
      <c r="I242" s="4"/>
      <c r="J242" s="4"/>
      <c r="K242" s="4"/>
    </row>
    <row r="243" spans="4:11" x14ac:dyDescent="0.2">
      <c r="D243" s="4"/>
      <c r="E243" s="27"/>
      <c r="F243" s="27"/>
      <c r="G243" s="77"/>
      <c r="H243" s="77"/>
      <c r="I243" s="4"/>
      <c r="J243" s="4"/>
      <c r="K243" s="4"/>
    </row>
    <row r="244" spans="4:11" x14ac:dyDescent="0.2">
      <c r="D244" s="4"/>
      <c r="E244" s="27"/>
      <c r="F244" s="27"/>
      <c r="G244" s="77"/>
      <c r="H244" s="77"/>
      <c r="I244" s="4"/>
      <c r="J244" s="4"/>
      <c r="K244" s="4"/>
    </row>
    <row r="245" spans="4:11" x14ac:dyDescent="0.2">
      <c r="D245" s="4"/>
      <c r="E245" s="27"/>
      <c r="F245" s="27"/>
      <c r="G245" s="77"/>
      <c r="H245" s="77"/>
      <c r="I245" s="4"/>
      <c r="J245" s="4"/>
      <c r="K245" s="4"/>
    </row>
    <row r="246" spans="4:11" x14ac:dyDescent="0.2">
      <c r="D246" s="4"/>
      <c r="E246" s="27"/>
      <c r="F246" s="27"/>
      <c r="G246" s="77"/>
      <c r="H246" s="77"/>
      <c r="I246" s="4"/>
      <c r="J246" s="4"/>
      <c r="K246" s="4"/>
    </row>
    <row r="247" spans="4:11" x14ac:dyDescent="0.2">
      <c r="D247" s="4"/>
      <c r="E247" s="27"/>
      <c r="F247" s="27"/>
      <c r="G247" s="77"/>
      <c r="H247" s="77"/>
      <c r="I247" s="4"/>
      <c r="J247" s="4"/>
      <c r="K247" s="4"/>
    </row>
    <row r="248" spans="4:11" x14ac:dyDescent="0.2">
      <c r="D248" s="4"/>
      <c r="E248" s="27"/>
      <c r="F248" s="27"/>
      <c r="G248" s="77"/>
      <c r="H248" s="77"/>
      <c r="I248" s="4"/>
      <c r="J248" s="4"/>
      <c r="K248" s="4"/>
    </row>
    <row r="249" spans="4:11" x14ac:dyDescent="0.2">
      <c r="D249" s="4"/>
      <c r="E249" s="27"/>
      <c r="F249" s="27"/>
      <c r="G249" s="77"/>
      <c r="H249" s="77"/>
      <c r="I249" s="4"/>
      <c r="J249" s="4"/>
      <c r="K249" s="4"/>
    </row>
    <row r="250" spans="4:11" x14ac:dyDescent="0.2">
      <c r="D250" s="4"/>
      <c r="E250" s="27"/>
      <c r="F250" s="27"/>
      <c r="G250" s="77"/>
      <c r="H250" s="77"/>
      <c r="I250" s="4"/>
      <c r="J250" s="4"/>
      <c r="K250" s="4"/>
    </row>
    <row r="251" spans="4:11" x14ac:dyDescent="0.2">
      <c r="D251" s="4"/>
      <c r="E251" s="27"/>
      <c r="F251" s="27"/>
      <c r="G251" s="77"/>
      <c r="H251" s="77"/>
      <c r="I251" s="4"/>
      <c r="J251" s="4"/>
      <c r="K251" s="4"/>
    </row>
    <row r="252" spans="4:11" x14ac:dyDescent="0.2">
      <c r="D252" s="4"/>
      <c r="E252" s="27"/>
      <c r="F252" s="27"/>
      <c r="G252" s="77"/>
      <c r="H252" s="77"/>
      <c r="I252" s="4"/>
      <c r="J252" s="4"/>
      <c r="K252" s="4"/>
    </row>
    <row r="253" spans="4:11" x14ac:dyDescent="0.2">
      <c r="D253" s="4"/>
      <c r="E253" s="27"/>
      <c r="F253" s="27"/>
      <c r="G253" s="77"/>
      <c r="H253" s="77"/>
      <c r="I253" s="4"/>
      <c r="J253" s="4"/>
      <c r="K253" s="4"/>
    </row>
    <row r="254" spans="4:11" x14ac:dyDescent="0.2">
      <c r="D254" s="4"/>
      <c r="E254" s="27"/>
      <c r="F254" s="27"/>
      <c r="G254" s="77"/>
      <c r="H254" s="77"/>
      <c r="I254" s="4"/>
      <c r="J254" s="4"/>
      <c r="K254" s="4"/>
    </row>
    <row r="255" spans="4:11" x14ac:dyDescent="0.2">
      <c r="D255" s="4"/>
      <c r="E255" s="27"/>
      <c r="F255" s="27"/>
      <c r="G255" s="77"/>
      <c r="H255" s="77"/>
      <c r="I255" s="4"/>
      <c r="J255" s="4"/>
      <c r="K255" s="4"/>
    </row>
    <row r="256" spans="4:11" x14ac:dyDescent="0.2">
      <c r="D256" s="4"/>
      <c r="E256" s="27"/>
      <c r="F256" s="27"/>
      <c r="G256" s="77"/>
      <c r="H256" s="77"/>
      <c r="I256" s="4"/>
      <c r="J256" s="4"/>
      <c r="K256" s="4"/>
    </row>
    <row r="257" spans="4:11" x14ac:dyDescent="0.2">
      <c r="D257" s="4"/>
      <c r="E257" s="27"/>
      <c r="F257" s="27"/>
      <c r="G257" s="77"/>
      <c r="H257" s="77"/>
      <c r="I257" s="4"/>
      <c r="J257" s="4"/>
      <c r="K257" s="4"/>
    </row>
    <row r="258" spans="4:11" x14ac:dyDescent="0.2">
      <c r="D258" s="4"/>
      <c r="E258" s="27"/>
      <c r="F258" s="27"/>
      <c r="G258" s="77"/>
      <c r="H258" s="77"/>
      <c r="I258" s="4"/>
      <c r="J258" s="4"/>
      <c r="K258" s="4"/>
    </row>
    <row r="259" spans="4:11" x14ac:dyDescent="0.2">
      <c r="D259" s="4"/>
      <c r="E259" s="27"/>
      <c r="F259" s="27"/>
      <c r="G259" s="77"/>
      <c r="H259" s="77"/>
      <c r="I259" s="4"/>
      <c r="J259" s="4"/>
      <c r="K259" s="4"/>
    </row>
    <row r="260" spans="4:11" x14ac:dyDescent="0.2">
      <c r="D260" s="4"/>
      <c r="E260" s="27"/>
      <c r="F260" s="27"/>
      <c r="G260" s="77"/>
      <c r="H260" s="77"/>
      <c r="I260" s="4"/>
      <c r="J260" s="4"/>
      <c r="K260" s="4"/>
    </row>
    <row r="261" spans="4:11" x14ac:dyDescent="0.2">
      <c r="G261" s="83"/>
      <c r="H261" s="83"/>
    </row>
    <row r="262" spans="4:11" x14ac:dyDescent="0.2">
      <c r="G262" s="83"/>
      <c r="H262" s="83"/>
    </row>
    <row r="263" spans="4:11" x14ac:dyDescent="0.2">
      <c r="G263" s="83"/>
      <c r="H263" s="83"/>
    </row>
    <row r="264" spans="4:11" x14ac:dyDescent="0.2">
      <c r="G264" s="83"/>
      <c r="H264" s="83"/>
    </row>
    <row r="265" spans="4:11" x14ac:dyDescent="0.2">
      <c r="G265" s="83"/>
      <c r="H265" s="83"/>
    </row>
    <row r="266" spans="4:11" x14ac:dyDescent="0.2">
      <c r="G266" s="83"/>
      <c r="H266" s="83"/>
    </row>
    <row r="267" spans="4:11" x14ac:dyDescent="0.2">
      <c r="G267" s="83"/>
      <c r="H267" s="83"/>
    </row>
    <row r="268" spans="4:11" x14ac:dyDescent="0.2">
      <c r="G268" s="83"/>
      <c r="H268" s="83"/>
    </row>
    <row r="269" spans="4:11" x14ac:dyDescent="0.2">
      <c r="G269" s="83"/>
      <c r="H269" s="83"/>
    </row>
    <row r="270" spans="4:11" x14ac:dyDescent="0.2">
      <c r="G270" s="83"/>
      <c r="H270" s="83"/>
    </row>
    <row r="271" spans="4:11" x14ac:dyDescent="0.2">
      <c r="G271" s="83"/>
      <c r="H271" s="83"/>
    </row>
    <row r="272" spans="4:11" x14ac:dyDescent="0.2">
      <c r="G272" s="83"/>
      <c r="H272" s="83"/>
    </row>
    <row r="273" spans="7:8" x14ac:dyDescent="0.2">
      <c r="G273" s="83"/>
      <c r="H273" s="83"/>
    </row>
    <row r="274" spans="7:8" x14ac:dyDescent="0.2">
      <c r="G274" s="83"/>
      <c r="H274" s="83"/>
    </row>
    <row r="275" spans="7:8" x14ac:dyDescent="0.2">
      <c r="G275" s="83"/>
      <c r="H275" s="83"/>
    </row>
    <row r="276" spans="7:8" x14ac:dyDescent="0.2">
      <c r="G276" s="83"/>
      <c r="H276" s="83"/>
    </row>
    <row r="277" spans="7:8" x14ac:dyDescent="0.2">
      <c r="G277" s="83"/>
      <c r="H277" s="83"/>
    </row>
    <row r="278" spans="7:8" x14ac:dyDescent="0.2">
      <c r="G278" s="83"/>
      <c r="H278" s="83"/>
    </row>
    <row r="279" spans="7:8" x14ac:dyDescent="0.2">
      <c r="G279" s="83"/>
      <c r="H279" s="83"/>
    </row>
    <row r="280" spans="7:8" x14ac:dyDescent="0.2">
      <c r="G280" s="83"/>
      <c r="H280" s="83"/>
    </row>
    <row r="281" spans="7:8" x14ac:dyDescent="0.2">
      <c r="G281" s="83"/>
      <c r="H281" s="83"/>
    </row>
    <row r="282" spans="7:8" x14ac:dyDescent="0.2">
      <c r="G282" s="83"/>
      <c r="H282" s="83"/>
    </row>
    <row r="283" spans="7:8" x14ac:dyDescent="0.2">
      <c r="G283" s="83"/>
      <c r="H283" s="83"/>
    </row>
    <row r="284" spans="7:8" x14ac:dyDescent="0.2">
      <c r="G284" s="83"/>
      <c r="H284" s="83"/>
    </row>
    <row r="285" spans="7:8" x14ac:dyDescent="0.2">
      <c r="G285" s="83"/>
      <c r="H285" s="83"/>
    </row>
    <row r="286" spans="7:8" x14ac:dyDescent="0.2">
      <c r="G286" s="83"/>
      <c r="H286" s="83"/>
    </row>
    <row r="287" spans="7:8" x14ac:dyDescent="0.2">
      <c r="G287" s="83"/>
      <c r="H287" s="83"/>
    </row>
    <row r="288" spans="7:8" x14ac:dyDescent="0.2">
      <c r="G288" s="83"/>
      <c r="H288" s="83"/>
    </row>
    <row r="289" spans="7:8" x14ac:dyDescent="0.2">
      <c r="G289" s="83"/>
      <c r="H289" s="83"/>
    </row>
    <row r="290" spans="7:8" x14ac:dyDescent="0.2">
      <c r="G290" s="83"/>
      <c r="H290" s="83"/>
    </row>
    <row r="291" spans="7:8" x14ac:dyDescent="0.2">
      <c r="G291" s="83"/>
      <c r="H291" s="83"/>
    </row>
    <row r="292" spans="7:8" x14ac:dyDescent="0.2">
      <c r="G292" s="83"/>
      <c r="H292" s="83"/>
    </row>
    <row r="293" spans="7:8" x14ac:dyDescent="0.2">
      <c r="G293" s="83"/>
      <c r="H293" s="83"/>
    </row>
    <row r="294" spans="7:8" x14ac:dyDescent="0.2">
      <c r="G294" s="83"/>
      <c r="H294" s="83"/>
    </row>
    <row r="295" spans="7:8" x14ac:dyDescent="0.2">
      <c r="G295" s="83"/>
      <c r="H295" s="83"/>
    </row>
    <row r="296" spans="7:8" x14ac:dyDescent="0.2">
      <c r="G296" s="83"/>
      <c r="H296" s="83"/>
    </row>
    <row r="297" spans="7:8" x14ac:dyDescent="0.2">
      <c r="G297" s="83"/>
      <c r="H297" s="83"/>
    </row>
    <row r="298" spans="7:8" x14ac:dyDescent="0.2">
      <c r="G298" s="83"/>
      <c r="H298" s="83"/>
    </row>
    <row r="299" spans="7:8" x14ac:dyDescent="0.2">
      <c r="G299" s="83"/>
      <c r="H299" s="83"/>
    </row>
    <row r="300" spans="7:8" x14ac:dyDescent="0.2">
      <c r="G300" s="83"/>
      <c r="H300" s="83"/>
    </row>
    <row r="301" spans="7:8" x14ac:dyDescent="0.2">
      <c r="G301" s="83"/>
      <c r="H301" s="83"/>
    </row>
    <row r="302" spans="7:8" x14ac:dyDescent="0.2">
      <c r="G302" s="83"/>
      <c r="H302" s="83"/>
    </row>
    <row r="303" spans="7:8" x14ac:dyDescent="0.2">
      <c r="G303" s="83"/>
      <c r="H303" s="83"/>
    </row>
    <row r="304" spans="7:8" x14ac:dyDescent="0.2">
      <c r="G304" s="83"/>
      <c r="H304" s="83"/>
    </row>
    <row r="305" spans="7:8" x14ac:dyDescent="0.2">
      <c r="G305" s="83"/>
      <c r="H305" s="83"/>
    </row>
    <row r="306" spans="7:8" x14ac:dyDescent="0.2">
      <c r="G306" s="83"/>
      <c r="H306" s="83"/>
    </row>
    <row r="307" spans="7:8" x14ac:dyDescent="0.2">
      <c r="G307" s="83"/>
      <c r="H307" s="83"/>
    </row>
    <row r="308" spans="7:8" x14ac:dyDescent="0.2">
      <c r="G308" s="83"/>
      <c r="H308" s="83"/>
    </row>
    <row r="309" spans="7:8" x14ac:dyDescent="0.2">
      <c r="G309" s="83"/>
      <c r="H309" s="83"/>
    </row>
    <row r="310" spans="7:8" x14ac:dyDescent="0.2">
      <c r="G310" s="83"/>
      <c r="H310" s="83"/>
    </row>
    <row r="311" spans="7:8" x14ac:dyDescent="0.2">
      <c r="G311" s="83"/>
      <c r="H311" s="83"/>
    </row>
    <row r="312" spans="7:8" x14ac:dyDescent="0.2">
      <c r="G312" s="83"/>
      <c r="H312" s="83"/>
    </row>
    <row r="313" spans="7:8" x14ac:dyDescent="0.2">
      <c r="G313" s="83"/>
      <c r="H313" s="83"/>
    </row>
    <row r="314" spans="7:8" x14ac:dyDescent="0.2">
      <c r="G314" s="83"/>
      <c r="H314" s="83"/>
    </row>
    <row r="315" spans="7:8" x14ac:dyDescent="0.2">
      <c r="G315" s="83"/>
      <c r="H315" s="83"/>
    </row>
    <row r="316" spans="7:8" x14ac:dyDescent="0.2">
      <c r="G316" s="83"/>
      <c r="H316" s="83"/>
    </row>
    <row r="317" spans="7:8" x14ac:dyDescent="0.2">
      <c r="G317" s="83"/>
      <c r="H317" s="83"/>
    </row>
    <row r="318" spans="7:8" x14ac:dyDescent="0.2">
      <c r="G318" s="83"/>
      <c r="H318" s="83"/>
    </row>
    <row r="319" spans="7:8" x14ac:dyDescent="0.2">
      <c r="G319" s="83"/>
      <c r="H319" s="83"/>
    </row>
    <row r="320" spans="7:8" x14ac:dyDescent="0.2">
      <c r="G320" s="83"/>
      <c r="H320" s="83"/>
    </row>
    <row r="321" spans="7:8" x14ac:dyDescent="0.2">
      <c r="G321" s="83"/>
      <c r="H321" s="83"/>
    </row>
    <row r="322" spans="7:8" x14ac:dyDescent="0.2">
      <c r="G322" s="83"/>
      <c r="H322" s="83"/>
    </row>
    <row r="323" spans="7:8" x14ac:dyDescent="0.2">
      <c r="G323" s="83"/>
      <c r="H323" s="83"/>
    </row>
    <row r="324" spans="7:8" x14ac:dyDescent="0.2">
      <c r="G324" s="83"/>
      <c r="H324" s="83"/>
    </row>
    <row r="325" spans="7:8" x14ac:dyDescent="0.2">
      <c r="G325" s="83"/>
      <c r="H325" s="83"/>
    </row>
    <row r="326" spans="7:8" x14ac:dyDescent="0.2">
      <c r="G326" s="83"/>
      <c r="H326" s="83"/>
    </row>
    <row r="327" spans="7:8" x14ac:dyDescent="0.2">
      <c r="G327" s="83"/>
      <c r="H327" s="83"/>
    </row>
    <row r="328" spans="7:8" x14ac:dyDescent="0.2">
      <c r="G328" s="83"/>
      <c r="H328" s="83"/>
    </row>
    <row r="329" spans="7:8" x14ac:dyDescent="0.2">
      <c r="G329" s="83"/>
      <c r="H329" s="83"/>
    </row>
    <row r="330" spans="7:8" x14ac:dyDescent="0.2">
      <c r="G330" s="83"/>
      <c r="H330" s="83"/>
    </row>
    <row r="331" spans="7:8" x14ac:dyDescent="0.2">
      <c r="G331" s="83"/>
      <c r="H331" s="83"/>
    </row>
    <row r="332" spans="7:8" x14ac:dyDescent="0.2">
      <c r="G332" s="83"/>
      <c r="H332" s="83"/>
    </row>
    <row r="333" spans="7:8" x14ac:dyDescent="0.2">
      <c r="G333" s="83"/>
      <c r="H333" s="83"/>
    </row>
    <row r="334" spans="7:8" x14ac:dyDescent="0.2">
      <c r="G334" s="83"/>
      <c r="H334" s="83"/>
    </row>
    <row r="335" spans="7:8" x14ac:dyDescent="0.2">
      <c r="G335" s="83"/>
      <c r="H335" s="83"/>
    </row>
    <row r="336" spans="7:8" x14ac:dyDescent="0.2">
      <c r="G336" s="83"/>
      <c r="H336" s="83"/>
    </row>
    <row r="337" spans="7:8" x14ac:dyDescent="0.2">
      <c r="G337" s="83"/>
      <c r="H337" s="83"/>
    </row>
    <row r="338" spans="7:8" x14ac:dyDescent="0.2">
      <c r="G338" s="83"/>
      <c r="H338" s="83"/>
    </row>
    <row r="339" spans="7:8" x14ac:dyDescent="0.2">
      <c r="G339" s="83"/>
      <c r="H339" s="83"/>
    </row>
    <row r="340" spans="7:8" x14ac:dyDescent="0.2">
      <c r="G340" s="83"/>
      <c r="H340" s="83"/>
    </row>
    <row r="341" spans="7:8" x14ac:dyDescent="0.2">
      <c r="G341" s="83"/>
      <c r="H341" s="83"/>
    </row>
    <row r="342" spans="7:8" x14ac:dyDescent="0.2">
      <c r="G342" s="83"/>
      <c r="H342" s="83"/>
    </row>
    <row r="343" spans="7:8" x14ac:dyDescent="0.2">
      <c r="G343" s="83"/>
      <c r="H343" s="83"/>
    </row>
    <row r="344" spans="7:8" x14ac:dyDescent="0.2">
      <c r="G344" s="83"/>
      <c r="H344" s="83"/>
    </row>
    <row r="345" spans="7:8" x14ac:dyDescent="0.2">
      <c r="G345" s="83"/>
      <c r="H345" s="83"/>
    </row>
    <row r="346" spans="7:8" x14ac:dyDescent="0.2">
      <c r="G346" s="83"/>
      <c r="H346" s="83"/>
    </row>
    <row r="347" spans="7:8" x14ac:dyDescent="0.2">
      <c r="G347" s="83"/>
      <c r="H347" s="83"/>
    </row>
    <row r="348" spans="7:8" x14ac:dyDescent="0.2">
      <c r="G348" s="83"/>
      <c r="H348" s="83"/>
    </row>
    <row r="349" spans="7:8" x14ac:dyDescent="0.2">
      <c r="G349" s="83"/>
      <c r="H349" s="83"/>
    </row>
    <row r="350" spans="7:8" x14ac:dyDescent="0.2">
      <c r="G350" s="83"/>
      <c r="H350" s="83"/>
    </row>
    <row r="351" spans="7:8" x14ac:dyDescent="0.2">
      <c r="G351" s="83"/>
      <c r="H351" s="83"/>
    </row>
    <row r="352" spans="7:8" x14ac:dyDescent="0.2">
      <c r="G352" s="83"/>
      <c r="H352" s="83"/>
    </row>
    <row r="353" spans="7:8" x14ac:dyDescent="0.2">
      <c r="G353" s="83"/>
      <c r="H353" s="83"/>
    </row>
    <row r="354" spans="7:8" x14ac:dyDescent="0.2">
      <c r="G354" s="83"/>
      <c r="H354" s="83"/>
    </row>
    <row r="355" spans="7:8" x14ac:dyDescent="0.2">
      <c r="G355" s="83"/>
      <c r="H355" s="83"/>
    </row>
    <row r="356" spans="7:8" x14ac:dyDescent="0.2">
      <c r="G356" s="83"/>
      <c r="H356" s="83"/>
    </row>
    <row r="357" spans="7:8" x14ac:dyDescent="0.2">
      <c r="G357" s="83"/>
      <c r="H357" s="83"/>
    </row>
    <row r="358" spans="7:8" x14ac:dyDescent="0.2">
      <c r="G358" s="83"/>
      <c r="H358" s="83"/>
    </row>
    <row r="359" spans="7:8" x14ac:dyDescent="0.2">
      <c r="G359" s="83"/>
      <c r="H359" s="83"/>
    </row>
    <row r="360" spans="7:8" x14ac:dyDescent="0.2">
      <c r="G360" s="83"/>
      <c r="H360" s="83"/>
    </row>
    <row r="361" spans="7:8" x14ac:dyDescent="0.2">
      <c r="G361" s="83"/>
      <c r="H361" s="83"/>
    </row>
    <row r="362" spans="7:8" x14ac:dyDescent="0.2">
      <c r="G362" s="83"/>
      <c r="H362" s="83"/>
    </row>
    <row r="363" spans="7:8" x14ac:dyDescent="0.2">
      <c r="G363" s="83"/>
      <c r="H363" s="83"/>
    </row>
    <row r="364" spans="7:8" x14ac:dyDescent="0.2">
      <c r="G364" s="83"/>
      <c r="H364" s="83"/>
    </row>
  </sheetData>
  <mergeCells count="81">
    <mergeCell ref="C85:E85"/>
    <mergeCell ref="C86:E86"/>
    <mergeCell ref="B84:B86"/>
    <mergeCell ref="J84:K84"/>
    <mergeCell ref="J85:K85"/>
    <mergeCell ref="J86:K86"/>
    <mergeCell ref="C84:E84"/>
    <mergeCell ref="H3:K3"/>
    <mergeCell ref="H4:K4"/>
    <mergeCell ref="I15:I16"/>
    <mergeCell ref="J15:K16"/>
    <mergeCell ref="I21:I22"/>
    <mergeCell ref="J21:K22"/>
    <mergeCell ref="J12:K12"/>
    <mergeCell ref="H5:K5"/>
    <mergeCell ref="H6:K6"/>
    <mergeCell ref="H7:K7"/>
    <mergeCell ref="H8:K8"/>
    <mergeCell ref="J25:K26"/>
    <mergeCell ref="J17:K17"/>
    <mergeCell ref="J27:K27"/>
    <mergeCell ref="I28:I29"/>
    <mergeCell ref="J28:K29"/>
    <mergeCell ref="I23:I24"/>
    <mergeCell ref="J23:K24"/>
    <mergeCell ref="I25:I26"/>
    <mergeCell ref="I30:I31"/>
    <mergeCell ref="J30:K31"/>
    <mergeCell ref="I32:I33"/>
    <mergeCell ref="J32:K33"/>
    <mergeCell ref="I34:I36"/>
    <mergeCell ref="J34:K36"/>
    <mergeCell ref="C35:D36"/>
    <mergeCell ref="H35:H36"/>
    <mergeCell ref="G35:G36"/>
    <mergeCell ref="J43:K44"/>
    <mergeCell ref="I45:I46"/>
    <mergeCell ref="J45:K46"/>
    <mergeCell ref="G41:G42"/>
    <mergeCell ref="J41:K42"/>
    <mergeCell ref="I41:I42"/>
    <mergeCell ref="G61:G63"/>
    <mergeCell ref="H61:H63"/>
    <mergeCell ref="G53:G54"/>
    <mergeCell ref="I53:I54"/>
    <mergeCell ref="H41:H42"/>
    <mergeCell ref="I43:I44"/>
    <mergeCell ref="B79:B82"/>
    <mergeCell ref="G78:G82"/>
    <mergeCell ref="I78:I82"/>
    <mergeCell ref="C62:D63"/>
    <mergeCell ref="B70:B72"/>
    <mergeCell ref="C70:E70"/>
    <mergeCell ref="C71:E71"/>
    <mergeCell ref="C72:E72"/>
    <mergeCell ref="H78:H82"/>
    <mergeCell ref="I61:I63"/>
    <mergeCell ref="J61:K63"/>
    <mergeCell ref="J53:K54"/>
    <mergeCell ref="J83:K83"/>
    <mergeCell ref="C79:E82"/>
    <mergeCell ref="J78:K82"/>
    <mergeCell ref="H53:H54"/>
    <mergeCell ref="J73:K73"/>
    <mergeCell ref="J69:K72"/>
    <mergeCell ref="G13:G14"/>
    <mergeCell ref="H13:H14"/>
    <mergeCell ref="I13:I14"/>
    <mergeCell ref="J13:K14"/>
    <mergeCell ref="J87:K87"/>
    <mergeCell ref="J37:K37"/>
    <mergeCell ref="J64:K64"/>
    <mergeCell ref="J49:K49"/>
    <mergeCell ref="I55:I56"/>
    <mergeCell ref="J55:K56"/>
    <mergeCell ref="I57:I58"/>
    <mergeCell ref="J57:K58"/>
    <mergeCell ref="I59:I60"/>
    <mergeCell ref="J59:K60"/>
    <mergeCell ref="I47:I48"/>
    <mergeCell ref="J47:K48"/>
  </mergeCells>
  <conditionalFormatting sqref="J17:K17">
    <cfRule type="cellIs" dxfId="5" priority="7" operator="greaterThan">
      <formula>0</formula>
    </cfRule>
  </conditionalFormatting>
  <conditionalFormatting sqref="J37:K37">
    <cfRule type="cellIs" dxfId="4" priority="6" operator="greaterThan">
      <formula>0</formula>
    </cfRule>
  </conditionalFormatting>
  <conditionalFormatting sqref="J64:K64">
    <cfRule type="cellIs" dxfId="3" priority="4" operator="greaterThan">
      <formula>0</formula>
    </cfRule>
  </conditionalFormatting>
  <conditionalFormatting sqref="J49:K49">
    <cfRule type="cellIs" dxfId="2" priority="3" operator="greaterThan">
      <formula>0</formula>
    </cfRule>
  </conditionalFormatting>
  <conditionalFormatting sqref="J87:K87">
    <cfRule type="cellIs" dxfId="1" priority="2" operator="greaterThan">
      <formula>0</formula>
    </cfRule>
  </conditionalFormatting>
  <conditionalFormatting sqref="J73:K73">
    <cfRule type="cellIs" dxfId="0" priority="1" operator="greaterThan">
      <formula>0</formula>
    </cfRule>
  </conditionalFormatting>
  <pageMargins left="0.82" right="0.24" top="0.25" bottom="0.25" header="0" footer="0"/>
  <pageSetup paperSize="5" scale="8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Fire Dist. Fee</vt:lpstr>
      <vt:lpstr>'Fire Dist. Fee'!materials</vt:lpstr>
      <vt:lpstr>'Fire Dist. Fee'!Print_Area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Rusch</dc:creator>
  <cp:lastModifiedBy>Erika Goetz</cp:lastModifiedBy>
  <cp:lastPrinted>2019-04-15T21:26:43Z</cp:lastPrinted>
  <dcterms:created xsi:type="dcterms:W3CDTF">2012-05-07T16:02:54Z</dcterms:created>
  <dcterms:modified xsi:type="dcterms:W3CDTF">2020-05-13T20:51:50Z</dcterms:modified>
</cp:coreProperties>
</file>